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Drittmittelverwaltung\Forschungsanträge\"/>
    </mc:Choice>
  </mc:AlternateContent>
  <bookViews>
    <workbookView xWindow="28680" yWindow="-120" windowWidth="29040" windowHeight="15840"/>
  </bookViews>
  <sheets>
    <sheet name="BPK" sheetId="10" r:id="rId1"/>
    <sheet name="EG Tabelle" sheetId="1" state="hidden" r:id="rId2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3" i="10" l="1"/>
  <c r="D60" i="10"/>
  <c r="D67" i="10"/>
  <c r="D74" i="10"/>
  <c r="D89" i="10"/>
  <c r="D96" i="10"/>
  <c r="D108" i="10" l="1"/>
  <c r="D115" i="10"/>
  <c r="D122" i="10"/>
  <c r="D129" i="10"/>
  <c r="D136" i="10"/>
  <c r="D143" i="10"/>
  <c r="D150" i="10"/>
  <c r="C69" i="10"/>
  <c r="D69" i="10" s="1"/>
  <c r="C70" i="10"/>
  <c r="D70" i="10" s="1"/>
  <c r="C71" i="10"/>
  <c r="D71" i="10" s="1"/>
  <c r="C72" i="10"/>
  <c r="D72" i="10" s="1"/>
  <c r="C73" i="10"/>
  <c r="D73" i="10" s="1"/>
  <c r="C75" i="10"/>
  <c r="D75" i="10" s="1"/>
  <c r="C76" i="10"/>
  <c r="D76" i="10" s="1"/>
  <c r="C77" i="10"/>
  <c r="D77" i="10" s="1"/>
  <c r="C78" i="10"/>
  <c r="D78" i="10" s="1"/>
  <c r="C79" i="10"/>
  <c r="D79" i="10" s="1"/>
  <c r="C80" i="10"/>
  <c r="D80" i="10" s="1"/>
  <c r="C81" i="10"/>
  <c r="D81" i="10" s="1"/>
  <c r="C82" i="10"/>
  <c r="D82" i="10" s="1"/>
  <c r="C83" i="10"/>
  <c r="D83" i="10" s="1"/>
  <c r="C84" i="10"/>
  <c r="D84" i="10" s="1"/>
  <c r="C85" i="10"/>
  <c r="D85" i="10" s="1"/>
  <c r="C86" i="10"/>
  <c r="D86" i="10" s="1"/>
  <c r="C87" i="10"/>
  <c r="D87" i="10" s="1"/>
  <c r="C88" i="10"/>
  <c r="D88" i="10" s="1"/>
  <c r="C90" i="10"/>
  <c r="D90" i="10" s="1"/>
  <c r="C91" i="10"/>
  <c r="D91" i="10" s="1"/>
  <c r="C92" i="10"/>
  <c r="D92" i="10" s="1"/>
  <c r="C93" i="10"/>
  <c r="D93" i="10" s="1"/>
  <c r="C94" i="10"/>
  <c r="D94" i="10" s="1"/>
  <c r="C95" i="10"/>
  <c r="D95" i="10" s="1"/>
  <c r="C97" i="10"/>
  <c r="D97" i="10" s="1"/>
  <c r="C98" i="10"/>
  <c r="D98" i="10" s="1"/>
  <c r="C99" i="10"/>
  <c r="D99" i="10" s="1"/>
  <c r="C100" i="10"/>
  <c r="D100" i="10" s="1"/>
  <c r="C101" i="10"/>
  <c r="D101" i="10" s="1"/>
  <c r="C102" i="10"/>
  <c r="D102" i="10" s="1"/>
  <c r="C103" i="10"/>
  <c r="D103" i="10" s="1"/>
  <c r="C104" i="10"/>
  <c r="D104" i="10" s="1"/>
  <c r="C105" i="10"/>
  <c r="D105" i="10" s="1"/>
  <c r="C106" i="10"/>
  <c r="D106" i="10" s="1"/>
  <c r="C107" i="10"/>
  <c r="D107" i="10" s="1"/>
  <c r="C109" i="10"/>
  <c r="C110" i="10"/>
  <c r="D110" i="10" s="1"/>
  <c r="C111" i="10"/>
  <c r="D111" i="10" s="1"/>
  <c r="C112" i="10"/>
  <c r="D112" i="10" s="1"/>
  <c r="C113" i="10"/>
  <c r="D113" i="10" s="1"/>
  <c r="C114" i="10"/>
  <c r="D114" i="10" s="1"/>
  <c r="C116" i="10"/>
  <c r="D116" i="10" s="1"/>
  <c r="C117" i="10"/>
  <c r="D117" i="10" s="1"/>
  <c r="C118" i="10"/>
  <c r="D118" i="10" s="1"/>
  <c r="C119" i="10"/>
  <c r="D119" i="10" s="1"/>
  <c r="C120" i="10"/>
  <c r="D120" i="10" s="1"/>
  <c r="C121" i="10"/>
  <c r="D121" i="10" s="1"/>
  <c r="C123" i="10"/>
  <c r="D123" i="10" s="1"/>
  <c r="C124" i="10"/>
  <c r="D124" i="10" s="1"/>
  <c r="C125" i="10"/>
  <c r="D125" i="10" s="1"/>
  <c r="C126" i="10"/>
  <c r="D126" i="10" s="1"/>
  <c r="C127" i="10"/>
  <c r="D127" i="10" s="1"/>
  <c r="C128" i="10"/>
  <c r="D128" i="10" s="1"/>
  <c r="C130" i="10"/>
  <c r="D130" i="10" s="1"/>
  <c r="C131" i="10"/>
  <c r="D131" i="10" s="1"/>
  <c r="C132" i="10"/>
  <c r="D132" i="10" s="1"/>
  <c r="C133" i="10"/>
  <c r="D133" i="10" s="1"/>
  <c r="C134" i="10"/>
  <c r="D134" i="10" s="1"/>
  <c r="C135" i="10"/>
  <c r="D135" i="10" s="1"/>
  <c r="C137" i="10"/>
  <c r="D137" i="10" s="1"/>
  <c r="C138" i="10"/>
  <c r="D138" i="10" s="1"/>
  <c r="C139" i="10"/>
  <c r="D139" i="10" s="1"/>
  <c r="C140" i="10"/>
  <c r="D140" i="10" s="1"/>
  <c r="C141" i="10"/>
  <c r="D141" i="10" s="1"/>
  <c r="C142" i="10"/>
  <c r="D142" i="10" s="1"/>
  <c r="C144" i="10"/>
  <c r="D144" i="10" s="1"/>
  <c r="C145" i="10"/>
  <c r="D145" i="10" s="1"/>
  <c r="C146" i="10"/>
  <c r="D146" i="10" s="1"/>
  <c r="C147" i="10"/>
  <c r="D147" i="10" s="1"/>
  <c r="C148" i="10"/>
  <c r="D148" i="10" s="1"/>
  <c r="C149" i="10"/>
  <c r="D149" i="10" s="1"/>
  <c r="C151" i="10"/>
  <c r="D151" i="10" s="1"/>
  <c r="C152" i="10"/>
  <c r="D152" i="10" s="1"/>
  <c r="C153" i="10"/>
  <c r="D153" i="10" s="1"/>
  <c r="C154" i="10"/>
  <c r="D154" i="10" s="1"/>
  <c r="C155" i="10"/>
  <c r="D155" i="10" s="1"/>
  <c r="C156" i="10"/>
  <c r="D156" i="10" s="1"/>
  <c r="C157" i="10"/>
  <c r="D157" i="10" s="1"/>
  <c r="C158" i="10"/>
  <c r="D158" i="10" s="1"/>
  <c r="C159" i="10"/>
  <c r="D159" i="10" s="1"/>
  <c r="C160" i="10"/>
  <c r="D160" i="10" s="1"/>
  <c r="C161" i="10"/>
  <c r="D161" i="10" s="1"/>
  <c r="C162" i="10"/>
  <c r="D162" i="10" s="1"/>
  <c r="C163" i="10"/>
  <c r="D163" i="10" s="1"/>
  <c r="C164" i="10"/>
  <c r="D164" i="10" s="1"/>
  <c r="C165" i="10"/>
  <c r="D165" i="10" s="1"/>
  <c r="C166" i="10"/>
  <c r="D166" i="10" s="1"/>
  <c r="C167" i="10"/>
  <c r="D167" i="10" s="1"/>
  <c r="C168" i="10"/>
  <c r="D168" i="10" s="1"/>
  <c r="C169" i="10"/>
  <c r="D169" i="10" s="1"/>
  <c r="C170" i="10"/>
  <c r="D170" i="10" s="1"/>
  <c r="C171" i="10"/>
  <c r="D171" i="10" s="1"/>
  <c r="C172" i="10"/>
  <c r="D172" i="10" s="1"/>
  <c r="C173" i="10"/>
  <c r="D173" i="10" s="1"/>
  <c r="C174" i="10"/>
  <c r="D174" i="10" s="1"/>
  <c r="C175" i="10"/>
  <c r="D175" i="10" s="1"/>
  <c r="C176" i="10"/>
  <c r="D176" i="10" s="1"/>
  <c r="C177" i="10"/>
  <c r="D177" i="10" s="1"/>
  <c r="C178" i="10"/>
  <c r="D178" i="10" s="1"/>
  <c r="C68" i="10"/>
  <c r="D68" i="10" s="1"/>
  <c r="C62" i="10"/>
  <c r="D62" i="10" s="1"/>
  <c r="C63" i="10"/>
  <c r="D63" i="10" s="1"/>
  <c r="C64" i="10"/>
  <c r="D64" i="10" s="1"/>
  <c r="C65" i="10"/>
  <c r="D65" i="10" s="1"/>
  <c r="C66" i="10"/>
  <c r="D66" i="10" s="1"/>
  <c r="C61" i="10"/>
  <c r="D61" i="10" s="1"/>
  <c r="C55" i="10"/>
  <c r="D55" i="10" s="1"/>
  <c r="C56" i="10"/>
  <c r="D56" i="10" s="1"/>
  <c r="C57" i="10"/>
  <c r="D57" i="10" s="1"/>
  <c r="C58" i="10"/>
  <c r="D58" i="10" s="1"/>
  <c r="C59" i="10"/>
  <c r="D59" i="10" s="1"/>
  <c r="C54" i="10"/>
  <c r="D54" i="10" s="1"/>
  <c r="G15" i="10" l="1"/>
  <c r="G14" i="10"/>
  <c r="G13" i="10"/>
  <c r="G12" i="10"/>
  <c r="G11" i="10"/>
  <c r="G10" i="10"/>
  <c r="G9" i="10"/>
  <c r="F15" i="10" l="1"/>
  <c r="C9" i="10" l="1"/>
  <c r="C10" i="10"/>
  <c r="C11" i="10"/>
  <c r="C12" i="10"/>
  <c r="C13" i="10"/>
  <c r="C14" i="10"/>
  <c r="C15" i="10"/>
  <c r="F13" i="10" l="1"/>
  <c r="F12" i="10"/>
  <c r="F11" i="10"/>
  <c r="F10" i="10"/>
  <c r="F14" i="10"/>
  <c r="D9" i="10"/>
  <c r="F9" i="10"/>
  <c r="D15" i="10"/>
  <c r="I15" i="10" s="1"/>
  <c r="D13" i="10"/>
  <c r="I13" i="10" s="1"/>
  <c r="D12" i="10"/>
  <c r="D11" i="10"/>
  <c r="D14" i="10"/>
  <c r="D10" i="10"/>
  <c r="U2" i="10"/>
  <c r="I11" i="10" l="1"/>
  <c r="I10" i="10"/>
  <c r="I14" i="10"/>
  <c r="I12" i="10"/>
  <c r="I9" i="10"/>
  <c r="Z14" i="10"/>
  <c r="Y14" i="10"/>
  <c r="C8" i="10"/>
  <c r="G8" i="10" l="1"/>
  <c r="D8" i="10"/>
  <c r="L8" i="10" s="1"/>
  <c r="F8" i="10"/>
  <c r="L14" i="10"/>
  <c r="L9" i="10"/>
  <c r="L12" i="10"/>
  <c r="N10" i="10"/>
  <c r="K15" i="10"/>
  <c r="L10" i="10"/>
  <c r="L15" i="10"/>
  <c r="I8" i="10" l="1"/>
  <c r="N8" i="10" s="1"/>
  <c r="K14" i="10"/>
  <c r="K13" i="10"/>
  <c r="K11" i="10"/>
  <c r="N9" i="10"/>
  <c r="L13" i="10"/>
  <c r="N12" i="10"/>
  <c r="L11" i="10"/>
  <c r="N15" i="10"/>
  <c r="Q15" i="10" s="1"/>
  <c r="U15" i="10" s="1"/>
  <c r="K10" i="10"/>
  <c r="Q10" i="10" s="1"/>
  <c r="U10" i="10" s="1"/>
  <c r="N13" i="10" l="1"/>
  <c r="Q13" i="10" s="1"/>
  <c r="R13" i="10" s="1"/>
  <c r="N14" i="10"/>
  <c r="Q14" i="10" s="1"/>
  <c r="U14" i="10" s="1"/>
  <c r="N11" i="10"/>
  <c r="Q11" i="10" s="1"/>
  <c r="K9" i="10"/>
  <c r="Q9" i="10" s="1"/>
  <c r="U9" i="10" s="1"/>
  <c r="K12" i="10"/>
  <c r="Q12" i="10" s="1"/>
  <c r="U12" i="10" s="1"/>
  <c r="R15" i="10"/>
  <c r="R10" i="10"/>
  <c r="K8" i="10"/>
  <c r="Q8" i="10" s="1"/>
  <c r="R14" i="10" l="1"/>
  <c r="U13" i="10"/>
  <c r="U11" i="10"/>
  <c r="R11" i="10"/>
  <c r="R9" i="10"/>
  <c r="R12" i="10"/>
  <c r="R8" i="10"/>
  <c r="U8" i="10"/>
  <c r="U16" i="10" l="1"/>
  <c r="R16" i="10"/>
</calcChain>
</file>

<file path=xl/comments1.xml><?xml version="1.0" encoding="utf-8"?>
<comments xmlns="http://schemas.openxmlformats.org/spreadsheetml/2006/main">
  <authors>
    <author>CKöhler</author>
    <author>Medizin</author>
  </authors>
  <commentList>
    <comment ref="B7" authorId="0" shapeId="0">
      <text>
        <r>
          <rPr>
            <sz val="8"/>
            <color indexed="81"/>
            <rFont val="Tahoma"/>
            <family val="2"/>
          </rPr>
          <t>Soll: Farbe Rot
Ist: Farbe Schwarz</t>
        </r>
      </text>
    </comment>
    <comment ref="G7" authorId="1" shapeId="0">
      <text>
        <r>
          <rPr>
            <b/>
            <sz val="8"/>
            <color indexed="81"/>
            <rFont val="Tahoma"/>
            <family val="2"/>
          </rPr>
          <t>Medizin:</t>
        </r>
        <r>
          <rPr>
            <sz val="8"/>
            <color indexed="81"/>
            <rFont val="Tahoma"/>
            <family val="2"/>
          </rPr>
          <t xml:space="preserve">
                   </t>
        </r>
        <r>
          <rPr>
            <b/>
            <sz val="8"/>
            <color indexed="81"/>
            <rFont val="Tahoma"/>
            <family val="2"/>
          </rPr>
          <t>2015  |    2016   |    2017    |    2018     |    2019     |     2020     |   ab 2021  |</t>
        </r>
        <r>
          <rPr>
            <sz val="8"/>
            <color indexed="81"/>
            <rFont val="Tahoma"/>
            <family val="2"/>
          </rPr>
          <t xml:space="preserve">
-------------------------------------------------------------------------------------------------------------------------------------------
</t>
        </r>
        <r>
          <rPr>
            <b/>
            <i/>
            <sz val="8"/>
            <color indexed="81"/>
            <rFont val="Tahoma"/>
            <family val="2"/>
          </rPr>
          <t>E1 - E4:</t>
        </r>
        <r>
          <rPr>
            <sz val="8"/>
            <color indexed="81"/>
            <rFont val="Tahoma"/>
            <family val="2"/>
          </rPr>
          <t xml:space="preserve">     76,2 %  |   80,9 %  |   85,6 %   |   90,3 %    |   91,69 %  |   88,91 %   |   87,43 %   |
-------------------------------------------------------------------------------------------------------------------------------------------</t>
        </r>
        <r>
          <rPr>
            <b/>
            <i/>
            <sz val="8"/>
            <color indexed="81"/>
            <rFont val="Tahoma"/>
            <family val="2"/>
          </rPr>
          <t xml:space="preserve">
E5 - E8:     </t>
        </r>
        <r>
          <rPr>
            <sz val="8"/>
            <color indexed="81"/>
            <rFont val="Tahoma"/>
            <family val="2"/>
          </rPr>
          <t>76,2 %  |   80,9 %  |   85,6 %   |   90,3 %    |   92,91 %  |   89,40 %   |   88,14 %   |
-------------------------------------------------------------------------------------------------------------------------------------------</t>
        </r>
        <r>
          <rPr>
            <b/>
            <i/>
            <sz val="8"/>
            <color indexed="81"/>
            <rFont val="Tahoma"/>
            <family val="2"/>
          </rPr>
          <t xml:space="preserve">
E9 - E11:</t>
        </r>
        <r>
          <rPr>
            <sz val="8"/>
            <color indexed="81"/>
            <rFont val="Tahoma"/>
            <family val="2"/>
          </rPr>
          <t xml:space="preserve">   64,0 %  |   68,0 %  |   72,0 %   |   76,0 %    |   77,66 %  |   75,31 %   |   74,35 %   |
-------------------------------------------------------------------------------------------------------------------------------------------
</t>
        </r>
        <r>
          <rPr>
            <b/>
            <i/>
            <sz val="8"/>
            <color indexed="81"/>
            <rFont val="Tahoma"/>
            <family val="2"/>
          </rPr>
          <t>E12-E13:</t>
        </r>
        <r>
          <rPr>
            <sz val="8"/>
            <color indexed="81"/>
            <rFont val="Tahoma"/>
            <family val="2"/>
          </rPr>
          <t xml:space="preserve">   46,0 %  |   47,0 %  |   48,0 %   |   49,0 %    |   48,54 %  |   47,07 %   |   46,47 %   |
-------------------------------------------------------------------------------------------------------------------------------------------
</t>
        </r>
        <r>
          <rPr>
            <b/>
            <i/>
            <sz val="8"/>
            <color indexed="81"/>
            <rFont val="Tahoma"/>
            <family val="2"/>
          </rPr>
          <t>E14-E15:</t>
        </r>
        <r>
          <rPr>
            <sz val="8"/>
            <color indexed="81"/>
            <rFont val="Tahoma"/>
            <family val="2"/>
          </rPr>
          <t xml:space="preserve">   31,0 %  |   32,0 %  |   33,0 %   |   34,0 %    |   33,98 %  |   32,95 %   |   32,53 %   |</t>
        </r>
      </text>
    </comment>
    <comment ref="S7" authorId="0" shapeId="0">
      <text>
        <r>
          <rPr>
            <sz val="8"/>
            <color indexed="81"/>
            <rFont val="Tahoma"/>
            <family val="2"/>
          </rPr>
          <t>Tarifsteigerung: 2,5 %</t>
        </r>
      </text>
    </comment>
  </commentList>
</comments>
</file>

<file path=xl/comments2.xml><?xml version="1.0" encoding="utf-8"?>
<comments xmlns="http://schemas.openxmlformats.org/spreadsheetml/2006/main">
  <authors>
    <author>CKöhler</author>
  </authors>
  <commentList>
    <comment ref="C1" authorId="0" shapeId="0">
      <text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 xml:space="preserve">:  01.04.17-31.01.18
</t>
        </r>
        <r>
          <rPr>
            <b/>
            <sz val="10"/>
            <color indexed="81"/>
            <rFont val="Tahoma"/>
            <family val="2"/>
          </rPr>
          <t>HIWI</t>
        </r>
        <r>
          <rPr>
            <sz val="10"/>
            <color indexed="81"/>
            <rFont val="Tahoma"/>
            <family val="2"/>
          </rPr>
          <t>: 01.04.18-30.09.19</t>
        </r>
      </text>
    </comment>
    <comment ref="D1" authorId="0" shapeId="0">
      <text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 xml:space="preserve">:  01.02.18-30.11.18
</t>
        </r>
        <r>
          <rPr>
            <b/>
            <sz val="10"/>
            <color indexed="81"/>
            <rFont val="Tahoma"/>
            <family val="2"/>
          </rPr>
          <t>HIWI</t>
        </r>
        <r>
          <rPr>
            <sz val="10"/>
            <color indexed="81"/>
            <rFont val="Tahoma"/>
            <family val="2"/>
          </rPr>
          <t>: 01.10.19-31.03.20</t>
        </r>
      </text>
    </comment>
    <comment ref="E1" authorId="0" shapeId="0">
      <text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 xml:space="preserve">:  01.12.18-30.09.19
</t>
        </r>
        <r>
          <rPr>
            <b/>
            <sz val="10"/>
            <color indexed="81"/>
            <rFont val="Tahoma"/>
            <family val="2"/>
          </rPr>
          <t>HIWI:</t>
        </r>
        <r>
          <rPr>
            <sz val="10"/>
            <color indexed="81"/>
            <rFont val="Tahoma"/>
            <family val="2"/>
          </rPr>
          <t xml:space="preserve"> 01.04.20-31.03.21</t>
        </r>
      </text>
    </comment>
    <comment ref="F1" authorId="0" shapeId="0">
      <text>
        <r>
          <rPr>
            <b/>
            <sz val="10"/>
            <color indexed="81"/>
            <rFont val="Tahoma"/>
            <family val="2"/>
          </rPr>
          <t xml:space="preserve">TV-Ä:    </t>
        </r>
        <r>
          <rPr>
            <sz val="10"/>
            <color indexed="81"/>
            <rFont val="Tahoma"/>
            <family val="2"/>
          </rPr>
          <t>01.10.19-30.09.20</t>
        </r>
        <r>
          <rPr>
            <b/>
            <sz val="10"/>
            <color indexed="81"/>
            <rFont val="Tahoma"/>
            <family val="2"/>
          </rPr>
          <t xml:space="preserve">
HIWI</t>
        </r>
        <r>
          <rPr>
            <sz val="10"/>
            <color indexed="81"/>
            <rFont val="Tahoma"/>
            <family val="2"/>
          </rPr>
          <t xml:space="preserve">:  01.04.21-30.09.22
</t>
        </r>
      </text>
    </comment>
    <comment ref="G1" authorId="0" shapeId="0">
      <text>
        <r>
          <rPr>
            <b/>
            <sz val="10"/>
            <color indexed="81"/>
            <rFont val="Tahoma"/>
            <family val="2"/>
          </rPr>
          <t xml:space="preserve">TV-Ä:    </t>
        </r>
        <r>
          <rPr>
            <sz val="10"/>
            <color indexed="81"/>
            <rFont val="Tahoma"/>
            <family val="2"/>
          </rPr>
          <t xml:space="preserve">01.10.20-30.09.21
</t>
        </r>
        <r>
          <rPr>
            <b/>
            <sz val="10"/>
            <color indexed="81"/>
            <rFont val="Tahoma"/>
            <family val="2"/>
          </rPr>
          <t>HIWI:</t>
        </r>
        <r>
          <rPr>
            <sz val="10"/>
            <color indexed="81"/>
            <rFont val="Tahoma"/>
            <family val="2"/>
          </rPr>
          <t xml:space="preserve">  01.10.22-</t>
        </r>
      </text>
    </comment>
    <comment ref="H1" authorId="0" shapeId="0">
      <text>
        <r>
          <rPr>
            <b/>
            <sz val="10"/>
            <color indexed="81"/>
            <rFont val="Tahoma"/>
            <family val="2"/>
          </rPr>
          <t xml:space="preserve">TV-Ä:    </t>
        </r>
        <r>
          <rPr>
            <sz val="10"/>
            <color indexed="81"/>
            <rFont val="Tahoma"/>
            <family val="2"/>
          </rPr>
          <t>01.10.21-</t>
        </r>
      </text>
    </comment>
    <comment ref="L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 xml:space="preserve">:  01.01.17-31.12.17
</t>
        </r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 xml:space="preserve">:  01.04.17-31.01.18
</t>
        </r>
        <r>
          <rPr>
            <b/>
            <sz val="10"/>
            <color indexed="81"/>
            <rFont val="Tahoma"/>
            <family val="2"/>
          </rPr>
          <t>HIWI</t>
        </r>
        <r>
          <rPr>
            <sz val="10"/>
            <color indexed="81"/>
            <rFont val="Tahoma"/>
            <family val="2"/>
          </rPr>
          <t>: 01.04.16-31.03.18</t>
        </r>
      </text>
    </comment>
    <comment ref="M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 xml:space="preserve">:  01.01.18-30.09.18
</t>
        </r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 xml:space="preserve">:  01.02.18-30.11.18
</t>
        </r>
        <r>
          <rPr>
            <b/>
            <sz val="10"/>
            <color indexed="81"/>
            <rFont val="Tahoma"/>
            <family val="2"/>
          </rPr>
          <t>HIWI</t>
        </r>
        <r>
          <rPr>
            <sz val="10"/>
            <color indexed="81"/>
            <rFont val="Tahoma"/>
            <family val="2"/>
          </rPr>
          <t>: 01.04.18-</t>
        </r>
      </text>
    </comment>
    <comment ref="N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 xml:space="preserve">:  01.10.18-31.12.18
</t>
        </r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>:  01.12.18-</t>
        </r>
      </text>
    </comment>
    <comment ref="O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01.01.19-31.12.19</t>
        </r>
      </text>
    </comment>
    <comment ref="P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01.01.20-31.12.20</t>
        </r>
      </text>
    </comment>
    <comment ref="Q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01.01.21-30.11.22</t>
        </r>
      </text>
    </comment>
    <comment ref="R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01.12.22</t>
        </r>
      </text>
    </comment>
    <comment ref="V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 xml:space="preserve">:  01.01.17-31.12.17
</t>
        </r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 xml:space="preserve">:  01.04.17-31.01.18
</t>
        </r>
        <r>
          <rPr>
            <b/>
            <sz val="10"/>
            <color indexed="81"/>
            <rFont val="Tahoma"/>
            <family val="2"/>
          </rPr>
          <t>HIWI</t>
        </r>
        <r>
          <rPr>
            <sz val="10"/>
            <color indexed="81"/>
            <rFont val="Tahoma"/>
            <family val="2"/>
          </rPr>
          <t>: 01.04.16-31.03.18</t>
        </r>
      </text>
    </comment>
    <comment ref="W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 xml:space="preserve">:  01.01.18-30.09.18
</t>
        </r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 xml:space="preserve">:  01.02.18-30.11.18
</t>
        </r>
        <r>
          <rPr>
            <b/>
            <sz val="10"/>
            <color indexed="81"/>
            <rFont val="Tahoma"/>
            <family val="2"/>
          </rPr>
          <t>HIWI</t>
        </r>
        <r>
          <rPr>
            <sz val="10"/>
            <color indexed="81"/>
            <rFont val="Tahoma"/>
            <family val="2"/>
          </rPr>
          <t>: 01.04.18-</t>
        </r>
      </text>
    </comment>
    <comment ref="X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 xml:space="preserve">:  01.10.18-31.12.18
</t>
        </r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>:  01.12.18-</t>
        </r>
      </text>
    </comment>
    <comment ref="Y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01.01.19-31.12.19</t>
        </r>
      </text>
    </comment>
    <comment ref="Z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01.01.20-31.12.20</t>
        </r>
      </text>
    </comment>
    <comment ref="AA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01.01.21-30.11.22</t>
        </r>
      </text>
    </comment>
    <comment ref="AB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01.12.22</t>
        </r>
      </text>
    </comment>
    <comment ref="AF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 xml:space="preserve">:  01.01.17-31.12.17
</t>
        </r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 xml:space="preserve">:  01.04.17-31.01.18
</t>
        </r>
        <r>
          <rPr>
            <b/>
            <sz val="10"/>
            <color indexed="81"/>
            <rFont val="Tahoma"/>
            <family val="2"/>
          </rPr>
          <t>HIWI</t>
        </r>
        <r>
          <rPr>
            <sz val="10"/>
            <color indexed="81"/>
            <rFont val="Tahoma"/>
            <family val="2"/>
          </rPr>
          <t>: 01.04.16-31.03.18</t>
        </r>
      </text>
    </comment>
    <comment ref="AG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 xml:space="preserve">:  01.01.18-30.09.18
</t>
        </r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 xml:space="preserve">:  01.02.18-30.11.18
</t>
        </r>
        <r>
          <rPr>
            <b/>
            <sz val="10"/>
            <color indexed="81"/>
            <rFont val="Tahoma"/>
            <family val="2"/>
          </rPr>
          <t>HIWI</t>
        </r>
        <r>
          <rPr>
            <sz val="10"/>
            <color indexed="81"/>
            <rFont val="Tahoma"/>
            <family val="2"/>
          </rPr>
          <t>: 01.04.18-</t>
        </r>
      </text>
    </comment>
    <comment ref="AH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 xml:space="preserve">:  01.10.18-31.12.18
</t>
        </r>
        <r>
          <rPr>
            <b/>
            <sz val="10"/>
            <color indexed="81"/>
            <rFont val="Tahoma"/>
            <family val="2"/>
          </rPr>
          <t>TV-Ä</t>
        </r>
        <r>
          <rPr>
            <sz val="10"/>
            <color indexed="81"/>
            <rFont val="Tahoma"/>
            <family val="2"/>
          </rPr>
          <t>:  01.12.18-</t>
        </r>
      </text>
    </comment>
    <comment ref="AI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01.01.19-31.12.19</t>
        </r>
      </text>
    </comment>
    <comment ref="AJ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01.01.20-31.12.20</t>
        </r>
      </text>
    </comment>
    <comment ref="AK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01.01.21-30.11.22</t>
        </r>
      </text>
    </comment>
    <comment ref="AL1" authorId="0" shapeId="0">
      <text>
        <r>
          <rPr>
            <b/>
            <sz val="10"/>
            <color indexed="81"/>
            <rFont val="Tahoma"/>
            <family val="2"/>
          </rPr>
          <t>TV-L</t>
        </r>
        <r>
          <rPr>
            <sz val="10"/>
            <color indexed="81"/>
            <rFont val="Tahoma"/>
            <family val="2"/>
          </rPr>
          <t>:  01.12.22</t>
        </r>
      </text>
    </comment>
  </commentList>
</comments>
</file>

<file path=xl/sharedStrings.xml><?xml version="1.0" encoding="utf-8"?>
<sst xmlns="http://schemas.openxmlformats.org/spreadsheetml/2006/main" count="393" uniqueCount="218">
  <si>
    <t>Kalkulation von Bruttopersonalkosten</t>
  </si>
  <si>
    <t>Name, Vname:</t>
  </si>
  <si>
    <t>Beschäftigungszeitraum:</t>
  </si>
  <si>
    <t>Einrichtung:</t>
  </si>
  <si>
    <t>EG</t>
  </si>
  <si>
    <t>Stufe</t>
  </si>
  <si>
    <t>AG-Anteil
in %</t>
  </si>
  <si>
    <t>J-Sonderzahlung
 %            Jahr</t>
  </si>
  <si>
    <r>
      <t xml:space="preserve">Std - TV-L/Ä 
pro </t>
    </r>
    <r>
      <rPr>
        <b/>
        <sz val="10"/>
        <color indexed="10"/>
        <rFont val="Arial"/>
        <family val="2"/>
      </rPr>
      <t>Woche</t>
    </r>
  </si>
  <si>
    <r>
      <t xml:space="preserve">Std - WHK 
pro </t>
    </r>
    <r>
      <rPr>
        <b/>
        <sz val="10"/>
        <color indexed="30"/>
        <rFont val="Arial"/>
        <family val="2"/>
      </rPr>
      <t>Monat</t>
    </r>
  </si>
  <si>
    <t>Zeitraum
 in Mont.</t>
  </si>
  <si>
    <t>Zeit</t>
  </si>
  <si>
    <t>BPK Monat</t>
  </si>
  <si>
    <t>BPK gesamt</t>
  </si>
  <si>
    <t>T-Steig.
Monate</t>
  </si>
  <si>
    <t>T-Steig.
 in %</t>
  </si>
  <si>
    <t>BPK mit 
T-Steig.</t>
  </si>
  <si>
    <t>MA</t>
  </si>
  <si>
    <t>KV</t>
  </si>
  <si>
    <t>RV</t>
  </si>
  <si>
    <t>AV</t>
  </si>
  <si>
    <t>Summe:</t>
  </si>
  <si>
    <t>TV-L</t>
  </si>
  <si>
    <t>Abzüge</t>
  </si>
  <si>
    <t>SZ2015</t>
  </si>
  <si>
    <t>SZ2016</t>
  </si>
  <si>
    <t>SZ2017</t>
  </si>
  <si>
    <t>SZ2018</t>
  </si>
  <si>
    <t>SZ2019</t>
  </si>
  <si>
    <t>TV-Ä</t>
  </si>
  <si>
    <t>HIWI</t>
  </si>
  <si>
    <t>Ä11</t>
  </si>
  <si>
    <t>Ä12</t>
  </si>
  <si>
    <t>Ä13</t>
  </si>
  <si>
    <t>Ä14</t>
  </si>
  <si>
    <t>Ä15</t>
  </si>
  <si>
    <t>Ä16</t>
  </si>
  <si>
    <t>Ä21</t>
  </si>
  <si>
    <t>Ä22</t>
  </si>
  <si>
    <t>Ä23</t>
  </si>
  <si>
    <t>Ä24</t>
  </si>
  <si>
    <t>Ä25</t>
  </si>
  <si>
    <t>Ä26</t>
  </si>
  <si>
    <t>Ä31</t>
  </si>
  <si>
    <t>Ä32</t>
  </si>
  <si>
    <t>Ä33</t>
  </si>
  <si>
    <t>Ä41</t>
  </si>
  <si>
    <t>Ä42</t>
  </si>
  <si>
    <t>Ä43</t>
  </si>
  <si>
    <t>E10</t>
  </si>
  <si>
    <t>E101</t>
  </si>
  <si>
    <t>E102</t>
  </si>
  <si>
    <t>E103</t>
  </si>
  <si>
    <t>E104</t>
  </si>
  <si>
    <t>E105</t>
  </si>
  <si>
    <t>E11</t>
  </si>
  <si>
    <t>E111</t>
  </si>
  <si>
    <t>E112</t>
  </si>
  <si>
    <t>E113</t>
  </si>
  <si>
    <t>E114</t>
  </si>
  <si>
    <t>E115</t>
  </si>
  <si>
    <t>E12</t>
  </si>
  <si>
    <t>E121</t>
  </si>
  <si>
    <t>E122</t>
  </si>
  <si>
    <t>E123</t>
  </si>
  <si>
    <t>E124</t>
  </si>
  <si>
    <t>E125</t>
  </si>
  <si>
    <t>E13</t>
  </si>
  <si>
    <t>E131</t>
  </si>
  <si>
    <t>E132</t>
  </si>
  <si>
    <t>E133</t>
  </si>
  <si>
    <t>E134</t>
  </si>
  <si>
    <t>E135</t>
  </si>
  <si>
    <t>E14</t>
  </si>
  <si>
    <t>E141</t>
  </si>
  <si>
    <t>E142</t>
  </si>
  <si>
    <t>E143</t>
  </si>
  <si>
    <t>E144</t>
  </si>
  <si>
    <t>E145</t>
  </si>
  <si>
    <t>E15</t>
  </si>
  <si>
    <t>E151</t>
  </si>
  <si>
    <t>E152</t>
  </si>
  <si>
    <t>E153</t>
  </si>
  <si>
    <t>E154</t>
  </si>
  <si>
    <t>E155</t>
  </si>
  <si>
    <t>E5</t>
  </si>
  <si>
    <t>E51</t>
  </si>
  <si>
    <t>E52</t>
  </si>
  <si>
    <t>E53</t>
  </si>
  <si>
    <t>E54</t>
  </si>
  <si>
    <t>E55</t>
  </si>
  <si>
    <t>E56</t>
  </si>
  <si>
    <t>E6</t>
  </si>
  <si>
    <t>E61</t>
  </si>
  <si>
    <t>E62</t>
  </si>
  <si>
    <t>E63</t>
  </si>
  <si>
    <t>E64</t>
  </si>
  <si>
    <t>E65</t>
  </si>
  <si>
    <t>E66</t>
  </si>
  <si>
    <t>E7</t>
  </si>
  <si>
    <t>E71</t>
  </si>
  <si>
    <t>E72</t>
  </si>
  <si>
    <t>E73</t>
  </si>
  <si>
    <t>E74</t>
  </si>
  <si>
    <t>E75</t>
  </si>
  <si>
    <t>E76</t>
  </si>
  <si>
    <t>E8</t>
  </si>
  <si>
    <t>E81</t>
  </si>
  <si>
    <t>E82</t>
  </si>
  <si>
    <t>E83</t>
  </si>
  <si>
    <t>E84</t>
  </si>
  <si>
    <t>E85</t>
  </si>
  <si>
    <t>E86</t>
  </si>
  <si>
    <t>E9</t>
  </si>
  <si>
    <t>E91</t>
  </si>
  <si>
    <t>E92</t>
  </si>
  <si>
    <t>E93</t>
  </si>
  <si>
    <t>E94</t>
  </si>
  <si>
    <t>E95</t>
  </si>
  <si>
    <t>WHO</t>
  </si>
  <si>
    <t>WMB</t>
  </si>
  <si>
    <t>WMH</t>
  </si>
  <si>
    <t>Zeit 1</t>
  </si>
  <si>
    <t>Zeit 2</t>
  </si>
  <si>
    <t>Ä1</t>
  </si>
  <si>
    <t>Ä2</t>
  </si>
  <si>
    <t>Ä3</t>
  </si>
  <si>
    <t>Ä4</t>
  </si>
  <si>
    <t>Zeit: 2</t>
  </si>
  <si>
    <t>Zeit: 1</t>
  </si>
  <si>
    <r>
      <t xml:space="preserve">Stufe
</t>
    </r>
    <r>
      <rPr>
        <b/>
        <sz val="8"/>
        <color rgb="FFFF0000"/>
        <rFont val="Arial"/>
        <family val="2"/>
      </rPr>
      <t>Soll</t>
    </r>
    <r>
      <rPr>
        <sz val="8"/>
        <rFont val="Arial"/>
        <family val="2"/>
      </rPr>
      <t xml:space="preserve"> I </t>
    </r>
    <r>
      <rPr>
        <b/>
        <sz val="8"/>
        <rFont val="Arial"/>
        <family val="2"/>
      </rPr>
      <t>Ist</t>
    </r>
  </si>
  <si>
    <t>E3</t>
  </si>
  <si>
    <t>E31</t>
  </si>
  <si>
    <t>E32</t>
  </si>
  <si>
    <t>E33</t>
  </si>
  <si>
    <t>E34</t>
  </si>
  <si>
    <t>E35</t>
  </si>
  <si>
    <t>E36</t>
  </si>
  <si>
    <t>E4</t>
  </si>
  <si>
    <t>E41</t>
  </si>
  <si>
    <t>E42</t>
  </si>
  <si>
    <t>E43</t>
  </si>
  <si>
    <t>E44</t>
  </si>
  <si>
    <t>E45</t>
  </si>
  <si>
    <t>E46</t>
  </si>
  <si>
    <t>PV</t>
  </si>
  <si>
    <t>Kostenstelle:</t>
  </si>
  <si>
    <t>VBL</t>
  </si>
  <si>
    <t>E13Ü2</t>
  </si>
  <si>
    <t>E13Ü3</t>
  </si>
  <si>
    <t>E13Ü4a</t>
  </si>
  <si>
    <t>E13Ü4b</t>
  </si>
  <si>
    <t>E13Ü5</t>
  </si>
  <si>
    <t>E15Ü1</t>
  </si>
  <si>
    <t>E15Ü2</t>
  </si>
  <si>
    <t>E15Ü3</t>
  </si>
  <si>
    <t>E15Ü4</t>
  </si>
  <si>
    <t>E15Ü5</t>
  </si>
  <si>
    <t>E13Ü1</t>
  </si>
  <si>
    <t>E13Ü4</t>
  </si>
  <si>
    <t>E15 Ü</t>
  </si>
  <si>
    <t>E13 Ü</t>
  </si>
  <si>
    <t>4a</t>
  </si>
  <si>
    <t>4b</t>
  </si>
  <si>
    <t>E2</t>
  </si>
  <si>
    <t>E21</t>
  </si>
  <si>
    <t>E22</t>
  </si>
  <si>
    <t>E23</t>
  </si>
  <si>
    <t>E24</t>
  </si>
  <si>
    <t>E25</t>
  </si>
  <si>
    <t>E26</t>
  </si>
  <si>
    <t>TV-L:</t>
  </si>
  <si>
    <t>Zeit: 3</t>
  </si>
  <si>
    <t>TV-Ärzte:</t>
  </si>
  <si>
    <t>HIWI:</t>
  </si>
  <si>
    <t>E106</t>
  </si>
  <si>
    <t>E116</t>
  </si>
  <si>
    <t>E126</t>
  </si>
  <si>
    <t>E136</t>
  </si>
  <si>
    <t>E146</t>
  </si>
  <si>
    <t>E156</t>
  </si>
  <si>
    <t>E13Ü6</t>
  </si>
  <si>
    <t>E96</t>
  </si>
  <si>
    <t>Zeit 3</t>
  </si>
  <si>
    <t>E94K</t>
  </si>
  <si>
    <t>4k</t>
  </si>
  <si>
    <t>Zeit 4</t>
  </si>
  <si>
    <t>E9a</t>
  </si>
  <si>
    <t>E9b</t>
  </si>
  <si>
    <t>E9a1</t>
  </si>
  <si>
    <t>E9a2</t>
  </si>
  <si>
    <t>E9a3</t>
  </si>
  <si>
    <t>E9a4</t>
  </si>
  <si>
    <t>E9a5</t>
  </si>
  <si>
    <t>E9a6</t>
  </si>
  <si>
    <t>E9b1</t>
  </si>
  <si>
    <t>E9b2</t>
  </si>
  <si>
    <t>E9b3</t>
  </si>
  <si>
    <t>E9b4</t>
  </si>
  <si>
    <t>E9b5</t>
  </si>
  <si>
    <t>E9b6</t>
  </si>
  <si>
    <t>Zeit: 4</t>
  </si>
  <si>
    <t>SZ2020</t>
  </si>
  <si>
    <t>SZ2021</t>
  </si>
  <si>
    <t>Zeit: 6</t>
  </si>
  <si>
    <t>Zeit: 5</t>
  </si>
  <si>
    <t>Zeit 5</t>
  </si>
  <si>
    <t>Zeit 6</t>
  </si>
  <si>
    <t>Zeit: 7</t>
  </si>
  <si>
    <t>Zeit 7</t>
  </si>
  <si>
    <t>01.01.24 - 31.12.24</t>
  </si>
  <si>
    <t xml:space="preserve">01.01.25 - </t>
  </si>
  <si>
    <t>01.01.24 - 31.10.24</t>
  </si>
  <si>
    <t>01.11.24 - 31.01.25</t>
  </si>
  <si>
    <t xml:space="preserve">01.02.25 - </t>
  </si>
  <si>
    <t>SV-AG 2024</t>
  </si>
  <si>
    <t>TV-Ende</t>
  </si>
  <si>
    <t xml:space="preserve">01.09.23 -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</si>
</sst>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0\ &quot;€&quot;"/>
    <numFmt numFmtId="166" formatCode="dd/mm/yy"/>
  </numFmts>
  <fonts count="29" x14ac:knownFonts="1">
    <font>
      <sz val="12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b/>
      <u/>
      <sz val="16"/>
      <color theme="4"/>
      <name val="Arial"/>
      <family val="2"/>
    </font>
    <font>
      <b/>
      <i/>
      <sz val="10"/>
      <color rgb="FFFF0000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i/>
      <sz val="8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1"/>
      <name val="Tahoma"/>
      <family val="2"/>
    </font>
    <font>
      <b/>
      <sz val="12"/>
      <name val="Arial"/>
      <family val="2"/>
    </font>
    <font>
      <b/>
      <sz val="10"/>
      <color indexed="81"/>
      <name val="Tahoma"/>
      <family val="2"/>
    </font>
    <font>
      <b/>
      <sz val="10"/>
      <color theme="4"/>
      <name val="Arial"/>
      <family val="2"/>
    </font>
    <font>
      <b/>
      <sz val="10"/>
      <color rgb="FF4319F3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48">
    <border>
      <left/>
      <right/>
      <top/>
      <bottom/>
      <diagonal/>
    </border>
    <border>
      <left style="medium">
        <color indexed="12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/>
      <top style="medium">
        <color indexed="12"/>
      </top>
      <bottom style="medium">
        <color indexed="12"/>
      </bottom>
      <diagonal/>
    </border>
    <border>
      <left/>
      <right style="medium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slantDashDot">
        <color indexed="10"/>
      </right>
      <top style="medium">
        <color indexed="12"/>
      </top>
      <bottom style="medium">
        <color indexed="12"/>
      </bottom>
      <diagonal/>
    </border>
    <border>
      <left/>
      <right/>
      <top style="medium">
        <color indexed="12"/>
      </top>
      <bottom style="medium">
        <color indexed="12"/>
      </bottom>
      <diagonal/>
    </border>
    <border>
      <left style="mediumDashed">
        <color indexed="10"/>
      </left>
      <right style="thin">
        <color indexed="64"/>
      </right>
      <top style="medium">
        <color indexed="12"/>
      </top>
      <bottom style="medium">
        <color indexed="12"/>
      </bottom>
      <diagonal/>
    </border>
    <border>
      <left style="medium">
        <color indexed="64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 style="medium">
        <color indexed="12"/>
      </top>
      <bottom style="thin">
        <color indexed="64"/>
      </bottom>
      <diagonal/>
    </border>
    <border>
      <left style="medium">
        <color indexed="64"/>
      </left>
      <right style="slantDashDot">
        <color indexed="10"/>
      </right>
      <top style="thin">
        <color indexed="64"/>
      </top>
      <bottom style="thin">
        <color indexed="64"/>
      </bottom>
      <diagonal/>
    </border>
    <border>
      <left style="mediumDashed">
        <color indexed="1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12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medium">
        <color theme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12"/>
      </left>
      <right style="medium">
        <color indexed="64"/>
      </right>
      <top style="thin">
        <color indexed="64"/>
      </top>
      <bottom style="medium">
        <color indexed="12"/>
      </bottom>
      <diagonal/>
    </border>
    <border>
      <left/>
      <right/>
      <top style="thin">
        <color indexed="64"/>
      </top>
      <bottom style="medium">
        <color indexed="1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12"/>
      </bottom>
      <diagonal/>
    </border>
    <border>
      <left style="medium">
        <color indexed="64"/>
      </left>
      <right/>
      <top style="thin">
        <color indexed="64"/>
      </top>
      <bottom style="medium">
        <color indexed="12"/>
      </bottom>
      <diagonal/>
    </border>
    <border>
      <left style="medium">
        <color theme="1"/>
      </left>
      <right style="medium">
        <color theme="1"/>
      </right>
      <top style="thin">
        <color indexed="64"/>
      </top>
      <bottom style="medium">
        <color indexed="12"/>
      </bottom>
      <diagonal/>
    </border>
    <border>
      <left style="medium">
        <color indexed="64"/>
      </left>
      <right style="slantDashDot">
        <color indexed="10"/>
      </right>
      <top style="thin">
        <color indexed="64"/>
      </top>
      <bottom style="medium">
        <color indexed="12"/>
      </bottom>
      <diagonal/>
    </border>
    <border>
      <left style="mediumDashed">
        <color indexed="10"/>
      </left>
      <right style="thin">
        <color indexed="64"/>
      </right>
      <top style="thin">
        <color indexed="64"/>
      </top>
      <bottom style="medium">
        <color indexed="12"/>
      </bottom>
      <diagonal/>
    </border>
    <border>
      <left style="medium">
        <color indexed="12"/>
      </left>
      <right/>
      <top/>
      <bottom style="medium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 style="medium">
        <color indexed="64"/>
      </right>
      <top/>
      <bottom style="medium">
        <color indexed="12"/>
      </bottom>
      <diagonal/>
    </border>
    <border>
      <left style="medium">
        <color indexed="64"/>
      </left>
      <right style="medium">
        <color indexed="12"/>
      </right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medium">
        <color theme="1"/>
      </right>
      <top style="medium">
        <color indexed="12"/>
      </top>
      <bottom/>
      <diagonal/>
    </border>
    <border>
      <left style="medium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indexed="64"/>
      </left>
      <right style="medium">
        <color rgb="FF4319F3"/>
      </right>
      <top style="thin">
        <color indexed="64"/>
      </top>
      <bottom style="medium">
        <color indexed="12"/>
      </bottom>
      <diagonal/>
    </border>
    <border>
      <left style="medium">
        <color theme="1"/>
      </left>
      <right style="medium">
        <color theme="1"/>
      </right>
      <top style="thin">
        <color theme="1"/>
      </top>
      <bottom style="medium">
        <color rgb="FF4319F3"/>
      </bottom>
      <diagonal/>
    </border>
    <border>
      <left/>
      <right style="medium">
        <color indexed="64"/>
      </right>
      <top style="thin">
        <color indexed="64"/>
      </top>
      <bottom style="medium">
        <color rgb="FF4319F3"/>
      </bottom>
      <diagonal/>
    </border>
    <border>
      <left style="medium">
        <color indexed="64"/>
      </left>
      <right style="medium">
        <color theme="1"/>
      </right>
      <top style="thin">
        <color indexed="64"/>
      </top>
      <bottom style="medium">
        <color rgb="FF4319F3"/>
      </bottom>
      <diagonal/>
    </border>
  </borders>
  <cellStyleXfs count="21">
    <xf numFmtId="0" fontId="0" fillId="0" borderId="0"/>
    <xf numFmtId="0" fontId="2" fillId="0" borderId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1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2" fillId="0" borderId="0"/>
  </cellStyleXfs>
  <cellXfs count="147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/>
    </xf>
    <xf numFmtId="0" fontId="4" fillId="0" borderId="0" xfId="1" applyFont="1" applyAlignment="1">
      <alignment horizontal="right" vertical="center"/>
    </xf>
    <xf numFmtId="0" fontId="8" fillId="2" borderId="9" xfId="1" applyFont="1" applyFill="1" applyBorder="1" applyAlignment="1">
      <alignment horizontal="center" vertical="center"/>
    </xf>
    <xf numFmtId="0" fontId="2" fillId="0" borderId="11" xfId="1" applyBorder="1" applyAlignment="1">
      <alignment vertical="center"/>
    </xf>
    <xf numFmtId="0" fontId="2" fillId="0" borderId="12" xfId="1" applyBorder="1" applyAlignment="1">
      <alignment vertical="center"/>
    </xf>
    <xf numFmtId="0" fontId="2" fillId="0" borderId="12" xfId="1" applyBorder="1" applyAlignment="1">
      <alignment horizontal="center" vertical="center"/>
    </xf>
    <xf numFmtId="165" fontId="2" fillId="5" borderId="13" xfId="1" applyNumberFormat="1" applyFill="1" applyBorder="1" applyAlignment="1">
      <alignment vertical="center"/>
    </xf>
    <xf numFmtId="165" fontId="8" fillId="5" borderId="18" xfId="1" applyNumberFormat="1" applyFont="1" applyFill="1" applyBorder="1" applyAlignment="1">
      <alignment vertical="center"/>
    </xf>
    <xf numFmtId="4" fontId="2" fillId="0" borderId="0" xfId="1" applyNumberFormat="1" applyAlignment="1">
      <alignment vertical="center"/>
    </xf>
    <xf numFmtId="2" fontId="2" fillId="0" borderId="9" xfId="1" applyNumberFormat="1" applyBorder="1" applyAlignment="1">
      <alignment vertical="center"/>
    </xf>
    <xf numFmtId="0" fontId="9" fillId="0" borderId="9" xfId="1" applyFont="1" applyBorder="1" applyAlignment="1">
      <alignment vertical="center"/>
    </xf>
    <xf numFmtId="0" fontId="2" fillId="0" borderId="23" xfId="1" applyBorder="1" applyAlignment="1">
      <alignment horizontal="center" vertical="center"/>
    </xf>
    <xf numFmtId="0" fontId="2" fillId="0" borderId="23" xfId="1" applyBorder="1" applyAlignment="1">
      <alignment vertical="center"/>
    </xf>
    <xf numFmtId="165" fontId="2" fillId="5" borderId="24" xfId="1" applyNumberFormat="1" applyFill="1" applyBorder="1" applyAlignment="1">
      <alignment vertical="center"/>
    </xf>
    <xf numFmtId="165" fontId="11" fillId="0" borderId="32" xfId="1" applyNumberFormat="1" applyFont="1" applyBorder="1" applyAlignment="1">
      <alignment vertical="center"/>
    </xf>
    <xf numFmtId="0" fontId="11" fillId="0" borderId="30" xfId="1" applyFont="1" applyBorder="1" applyAlignment="1">
      <alignment horizontal="center" vertical="center"/>
    </xf>
    <xf numFmtId="0" fontId="12" fillId="0" borderId="0" xfId="1" applyFont="1" applyAlignment="1">
      <alignment vertical="center"/>
    </xf>
    <xf numFmtId="0" fontId="9" fillId="7" borderId="0" xfId="1" applyFont="1" applyFill="1"/>
    <xf numFmtId="14" fontId="9" fillId="7" borderId="0" xfId="1" applyNumberFormat="1" applyFont="1" applyFill="1"/>
    <xf numFmtId="0" fontId="9" fillId="7" borderId="0" xfId="1" applyFont="1" applyFill="1" applyAlignment="1">
      <alignment horizontal="center"/>
    </xf>
    <xf numFmtId="14" fontId="9" fillId="0" borderId="0" xfId="1" applyNumberFormat="1" applyFont="1"/>
    <xf numFmtId="0" fontId="9" fillId="0" borderId="0" xfId="1" applyFont="1" applyAlignment="1">
      <alignment horizontal="center"/>
    </xf>
    <xf numFmtId="2" fontId="2" fillId="0" borderId="0" xfId="1" applyNumberFormat="1"/>
    <xf numFmtId="0" fontId="6" fillId="22" borderId="36" xfId="1" applyFont="1" applyFill="1" applyBorder="1" applyAlignment="1">
      <alignment vertical="center"/>
    </xf>
    <xf numFmtId="0" fontId="2" fillId="22" borderId="0" xfId="1" applyFill="1" applyBorder="1" applyAlignment="1">
      <alignment vertical="center"/>
    </xf>
    <xf numFmtId="0" fontId="6" fillId="0" borderId="35" xfId="1" applyFont="1" applyBorder="1" applyAlignment="1">
      <alignment vertical="center"/>
    </xf>
    <xf numFmtId="0" fontId="2" fillId="0" borderId="24" xfId="1" applyBorder="1" applyAlignment="1" applyProtection="1">
      <alignment horizontal="center" vertical="center"/>
      <protection locked="0"/>
    </xf>
    <xf numFmtId="1" fontId="2" fillId="0" borderId="14" xfId="1" applyNumberFormat="1" applyBorder="1" applyAlignment="1" applyProtection="1">
      <alignment horizontal="center" vertical="center"/>
      <protection locked="0"/>
    </xf>
    <xf numFmtId="1" fontId="2" fillId="0" borderId="20" xfId="1" applyNumberFormat="1" applyBorder="1" applyAlignment="1" applyProtection="1">
      <alignment horizontal="center" vertical="center"/>
      <protection locked="0"/>
    </xf>
    <xf numFmtId="1" fontId="2" fillId="0" borderId="26" xfId="1" applyNumberFormat="1" applyBorder="1" applyAlignment="1" applyProtection="1">
      <alignment horizontal="center" vertical="center"/>
      <protection locked="0"/>
    </xf>
    <xf numFmtId="0" fontId="2" fillId="0" borderId="15" xfId="1" applyBorder="1" applyAlignment="1" applyProtection="1">
      <alignment horizontal="center" vertical="center"/>
      <protection locked="0"/>
    </xf>
    <xf numFmtId="0" fontId="2" fillId="0" borderId="27" xfId="1" applyBorder="1" applyAlignment="1" applyProtection="1">
      <alignment horizontal="center" vertical="center"/>
      <protection locked="0"/>
    </xf>
    <xf numFmtId="0" fontId="2" fillId="0" borderId="16" xfId="1" applyBorder="1" applyAlignment="1" applyProtection="1">
      <alignment horizontal="center" vertical="center"/>
      <protection locked="0"/>
    </xf>
    <xf numFmtId="0" fontId="2" fillId="0" borderId="28" xfId="1" applyBorder="1" applyAlignment="1" applyProtection="1">
      <alignment horizontal="center" vertical="center"/>
      <protection locked="0"/>
    </xf>
    <xf numFmtId="0" fontId="2" fillId="0" borderId="17" xfId="1" applyBorder="1" applyAlignment="1" applyProtection="1">
      <alignment horizontal="center" vertical="center"/>
      <protection locked="0"/>
    </xf>
    <xf numFmtId="3" fontId="2" fillId="0" borderId="19" xfId="1" applyNumberFormat="1" applyFill="1" applyBorder="1" applyAlignment="1" applyProtection="1">
      <alignment vertical="center"/>
      <protection locked="0"/>
    </xf>
    <xf numFmtId="3" fontId="2" fillId="0" borderId="21" xfId="1" applyNumberFormat="1" applyFill="1" applyBorder="1" applyAlignment="1" applyProtection="1">
      <alignment vertical="center"/>
      <protection locked="0"/>
    </xf>
    <xf numFmtId="3" fontId="2" fillId="0" borderId="25" xfId="1" applyNumberFormat="1" applyFill="1" applyBorder="1" applyAlignment="1" applyProtection="1">
      <alignment vertical="center"/>
      <protection locked="0"/>
    </xf>
    <xf numFmtId="10" fontId="2" fillId="0" borderId="19" xfId="1" applyNumberFormat="1" applyFill="1" applyBorder="1" applyAlignment="1" applyProtection="1">
      <alignment vertical="center"/>
      <protection locked="0"/>
    </xf>
    <xf numFmtId="10" fontId="2" fillId="0" borderId="21" xfId="1" applyNumberFormat="1" applyFill="1" applyBorder="1" applyAlignment="1" applyProtection="1">
      <alignment vertical="center"/>
      <protection locked="0"/>
    </xf>
    <xf numFmtId="10" fontId="2" fillId="0" borderId="25" xfId="1" applyNumberForma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/>
      <protection locked="0"/>
    </xf>
    <xf numFmtId="0" fontId="2" fillId="0" borderId="10" xfId="1" applyFont="1" applyBorder="1" applyAlignment="1" applyProtection="1">
      <alignment vertical="center"/>
      <protection locked="0"/>
    </xf>
    <xf numFmtId="0" fontId="2" fillId="0" borderId="0" xfId="1" applyFont="1" applyFill="1" applyBorder="1" applyAlignment="1">
      <alignment vertical="center"/>
    </xf>
    <xf numFmtId="0" fontId="2" fillId="0" borderId="0" xfId="1" applyFont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Alignme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7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 wrapText="1"/>
    </xf>
    <xf numFmtId="0" fontId="2" fillId="0" borderId="9" xfId="1" applyFont="1" applyBorder="1" applyAlignment="1">
      <alignment vertical="center"/>
    </xf>
    <xf numFmtId="0" fontId="6" fillId="0" borderId="0" xfId="1" applyFont="1"/>
    <xf numFmtId="0" fontId="2" fillId="0" borderId="0" xfId="1" applyFont="1"/>
    <xf numFmtId="0" fontId="22" fillId="0" borderId="9" xfId="1" applyFont="1" applyBorder="1" applyAlignment="1">
      <alignment horizontal="center" vertical="center"/>
    </xf>
    <xf numFmtId="0" fontId="21" fillId="22" borderId="37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9" fillId="0" borderId="0" xfId="1" applyFont="1"/>
    <xf numFmtId="0" fontId="23" fillId="0" borderId="0" xfId="1" applyFont="1"/>
    <xf numFmtId="0" fontId="27" fillId="0" borderId="11" xfId="1" applyFont="1" applyBorder="1" applyAlignment="1" applyProtection="1">
      <alignment horizontal="center" vertical="center"/>
      <protection locked="0"/>
    </xf>
    <xf numFmtId="165" fontId="8" fillId="5" borderId="24" xfId="1" applyNumberFormat="1" applyFont="1" applyFill="1" applyBorder="1" applyAlignment="1">
      <alignment vertical="center"/>
    </xf>
    <xf numFmtId="166" fontId="1" fillId="0" borderId="9" xfId="1" applyNumberFormat="1" applyFont="1" applyBorder="1" applyAlignment="1">
      <alignment horizontal="center"/>
    </xf>
    <xf numFmtId="0" fontId="2" fillId="0" borderId="0" xfId="1" applyNumberFormat="1" applyFont="1" applyFill="1" applyBorder="1" applyAlignment="1" applyProtection="1">
      <alignment horizontal="left" vertical="center"/>
      <protection locked="0"/>
    </xf>
    <xf numFmtId="2" fontId="9" fillId="0" borderId="9" xfId="1" applyNumberFormat="1" applyFont="1" applyBorder="1" applyAlignment="1">
      <alignment vertical="center"/>
    </xf>
    <xf numFmtId="0" fontId="2" fillId="0" borderId="22" xfId="1" applyFont="1" applyBorder="1" applyAlignment="1" applyProtection="1">
      <alignment vertical="center"/>
      <protection locked="0"/>
    </xf>
    <xf numFmtId="0" fontId="6" fillId="22" borderId="40" xfId="1" applyFont="1" applyFill="1" applyBorder="1" applyAlignment="1">
      <alignment vertical="center"/>
    </xf>
    <xf numFmtId="0" fontId="3" fillId="0" borderId="0" xfId="1" applyFont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7" fillId="0" borderId="25" xfId="1" applyFont="1" applyBorder="1" applyAlignment="1" applyProtection="1">
      <alignment horizontal="center" vertical="center"/>
      <protection locked="0"/>
    </xf>
    <xf numFmtId="166" fontId="1" fillId="0" borderId="0" xfId="1" applyNumberFormat="1" applyFont="1" applyBorder="1" applyAlignment="1">
      <alignment horizontal="center"/>
    </xf>
    <xf numFmtId="0" fontId="6" fillId="0" borderId="35" xfId="1" applyFont="1" applyBorder="1" applyAlignment="1">
      <alignment horizontal="left" vertical="center"/>
    </xf>
    <xf numFmtId="0" fontId="22" fillId="0" borderId="34" xfId="1" applyFont="1" applyBorder="1" applyAlignment="1">
      <alignment horizontal="center" vertical="center"/>
    </xf>
    <xf numFmtId="0" fontId="2" fillId="0" borderId="0" xfId="1" applyBorder="1"/>
    <xf numFmtId="0" fontId="6" fillId="0" borderId="0" xfId="1" applyFont="1" applyBorder="1" applyAlignment="1">
      <alignment vertical="center"/>
    </xf>
    <xf numFmtId="0" fontId="22" fillId="0" borderId="0" xfId="1" applyFont="1" applyBorder="1" applyAlignment="1">
      <alignment horizontal="center" vertical="center"/>
    </xf>
    <xf numFmtId="0" fontId="8" fillId="7" borderId="0" xfId="1" applyFont="1" applyFill="1"/>
    <xf numFmtId="0" fontId="8" fillId="7" borderId="0" xfId="1" applyFont="1" applyFill="1" applyAlignment="1">
      <alignment horizontal="center"/>
    </xf>
    <xf numFmtId="0" fontId="2" fillId="0" borderId="30" xfId="1" applyBorder="1" applyAlignment="1">
      <alignment vertical="center"/>
    </xf>
    <xf numFmtId="165" fontId="8" fillId="5" borderId="44" xfId="1" applyNumberFormat="1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19" fillId="6" borderId="9" xfId="1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8" fillId="7" borderId="9" xfId="1" applyFont="1" applyFill="1" applyBorder="1" applyAlignment="1" applyProtection="1">
      <alignment horizontal="center" vertical="center"/>
    </xf>
    <xf numFmtId="0" fontId="2" fillId="0" borderId="9" xfId="1" applyBorder="1" applyAlignment="1" applyProtection="1">
      <alignment horizontal="center" vertical="center"/>
    </xf>
    <xf numFmtId="2" fontId="2" fillId="0" borderId="9" xfId="1" applyNumberFormat="1" applyBorder="1" applyAlignment="1" applyProtection="1">
      <alignment vertical="center"/>
    </xf>
    <xf numFmtId="0" fontId="8" fillId="23" borderId="9" xfId="1" applyFont="1" applyFill="1" applyBorder="1" applyAlignment="1" applyProtection="1">
      <alignment horizontal="center" vertical="center"/>
    </xf>
    <xf numFmtId="2" fontId="2" fillId="0" borderId="34" xfId="1" applyNumberFormat="1" applyBorder="1" applyAlignment="1" applyProtection="1">
      <alignment vertical="center"/>
    </xf>
    <xf numFmtId="2" fontId="2" fillId="0" borderId="41" xfId="1" applyNumberFormat="1" applyBorder="1" applyAlignment="1" applyProtection="1">
      <alignment vertical="center"/>
    </xf>
    <xf numFmtId="0" fontId="8" fillId="7" borderId="33" xfId="1" applyFont="1" applyFill="1" applyBorder="1" applyAlignment="1" applyProtection="1">
      <alignment horizontal="center" vertical="center"/>
    </xf>
    <xf numFmtId="0" fontId="5" fillId="0" borderId="33" xfId="1" applyFont="1" applyBorder="1" applyAlignment="1" applyProtection="1">
      <alignment horizontal="center" vertical="center"/>
    </xf>
    <xf numFmtId="2" fontId="2" fillId="0" borderId="33" xfId="1" applyNumberFormat="1" applyBorder="1" applyAlignment="1" applyProtection="1">
      <alignment vertical="center"/>
    </xf>
    <xf numFmtId="0" fontId="8" fillId="23" borderId="33" xfId="1" applyFont="1" applyFill="1" applyBorder="1" applyAlignment="1" applyProtection="1">
      <alignment horizontal="center" vertical="center"/>
    </xf>
    <xf numFmtId="0" fontId="2" fillId="0" borderId="33" xfId="1" applyBorder="1" applyAlignment="1" applyProtection="1">
      <alignment horizontal="center" vertical="center"/>
    </xf>
    <xf numFmtId="0" fontId="8" fillId="7" borderId="34" xfId="1" applyFont="1" applyFill="1" applyBorder="1" applyAlignment="1" applyProtection="1">
      <alignment horizontal="center" vertical="center"/>
    </xf>
    <xf numFmtId="0" fontId="2" fillId="0" borderId="34" xfId="1" applyBorder="1" applyAlignment="1" applyProtection="1">
      <alignment horizontal="center" vertical="center"/>
    </xf>
    <xf numFmtId="0" fontId="8" fillId="23" borderId="34" xfId="1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8" fillId="24" borderId="38" xfId="1" applyFont="1" applyFill="1" applyBorder="1" applyAlignment="1" applyProtection="1">
      <alignment horizontal="center" vertical="center"/>
    </xf>
    <xf numFmtId="0" fontId="2" fillId="0" borderId="38" xfId="1" applyBorder="1" applyAlignment="1" applyProtection="1">
      <alignment horizontal="center" vertical="center"/>
    </xf>
    <xf numFmtId="2" fontId="2" fillId="0" borderId="38" xfId="1" applyNumberFormat="1" applyBorder="1" applyAlignment="1" applyProtection="1">
      <alignment vertical="center"/>
    </xf>
    <xf numFmtId="0" fontId="8" fillId="24" borderId="9" xfId="1" applyFont="1" applyFill="1" applyBorder="1" applyAlignment="1" applyProtection="1">
      <alignment horizontal="center" vertical="center"/>
    </xf>
    <xf numFmtId="0" fontId="8" fillId="24" borderId="33" xfId="1" applyFont="1" applyFill="1" applyBorder="1" applyAlignment="1" applyProtection="1">
      <alignment horizontal="center" vertical="center"/>
    </xf>
    <xf numFmtId="14" fontId="2" fillId="0" borderId="0" xfId="1" applyNumberFormat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horizontal="center" vertical="center"/>
    </xf>
    <xf numFmtId="0" fontId="2" fillId="0" borderId="0" xfId="1" applyFill="1" applyBorder="1"/>
    <xf numFmtId="14" fontId="6" fillId="0" borderId="0" xfId="1" applyNumberFormat="1" applyFont="1" applyFill="1" applyBorder="1" applyAlignment="1">
      <alignment vertical="center"/>
    </xf>
    <xf numFmtId="0" fontId="6" fillId="0" borderId="35" xfId="1" applyFont="1" applyBorder="1" applyAlignment="1">
      <alignment horizontal="left" vertical="center"/>
    </xf>
    <xf numFmtId="0" fontId="6" fillId="0" borderId="39" xfId="1" applyFont="1" applyBorder="1" applyAlignment="1">
      <alignment horizontal="left" vertical="center"/>
    </xf>
    <xf numFmtId="14" fontId="6" fillId="0" borderId="39" xfId="1" applyNumberFormat="1" applyFont="1" applyBorder="1" applyAlignment="1">
      <alignment horizontal="left" vertical="center"/>
    </xf>
    <xf numFmtId="0" fontId="2" fillId="0" borderId="46" xfId="1" applyBorder="1" applyAlignment="1">
      <alignment vertical="center"/>
    </xf>
    <xf numFmtId="0" fontId="2" fillId="0" borderId="47" xfId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28" fillId="0" borderId="0" xfId="1" applyFont="1" applyBorder="1" applyAlignment="1">
      <alignment horizontal="center" vertical="center"/>
    </xf>
    <xf numFmtId="0" fontId="6" fillId="0" borderId="0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10" fontId="2" fillId="4" borderId="42" xfId="20" applyNumberFormat="1" applyFill="1" applyBorder="1" applyAlignment="1">
      <alignment horizontal="center" vertical="center"/>
    </xf>
    <xf numFmtId="10" fontId="2" fillId="4" borderId="43" xfId="20" applyNumberFormat="1" applyFill="1" applyBorder="1" applyAlignment="1">
      <alignment horizontal="center" vertical="center"/>
    </xf>
    <xf numFmtId="10" fontId="2" fillId="4" borderId="45" xfId="20" applyNumberFormat="1" applyFill="1" applyBorder="1" applyAlignment="1">
      <alignment horizontal="center" vertical="center"/>
    </xf>
    <xf numFmtId="2" fontId="2" fillId="0" borderId="12" xfId="1" applyNumberFormat="1" applyBorder="1" applyAlignment="1">
      <alignment vertical="center"/>
    </xf>
    <xf numFmtId="164" fontId="2" fillId="0" borderId="13" xfId="1" applyNumberFormat="1" applyBorder="1" applyAlignment="1" applyProtection="1">
      <alignment horizontal="center" vertical="center" wrapText="1"/>
      <protection locked="0"/>
    </xf>
    <xf numFmtId="0" fontId="2" fillId="0" borderId="0" xfId="1" applyFill="1"/>
    <xf numFmtId="14" fontId="23" fillId="0" borderId="0" xfId="1" applyNumberFormat="1" applyFont="1" applyFill="1"/>
    <xf numFmtId="14" fontId="2" fillId="7" borderId="0" xfId="1" applyNumberFormat="1" applyFill="1"/>
    <xf numFmtId="0" fontId="6" fillId="0" borderId="9" xfId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10" fillId="0" borderId="29" xfId="1" applyFont="1" applyBorder="1" applyAlignment="1">
      <alignment horizontal="center" vertical="center"/>
    </xf>
    <xf numFmtId="0" fontId="10" fillId="0" borderId="30" xfId="1" applyFont="1" applyBorder="1" applyAlignment="1">
      <alignment horizontal="center" vertical="center"/>
    </xf>
    <xf numFmtId="0" fontId="10" fillId="0" borderId="31" xfId="1" applyFont="1" applyBorder="1" applyAlignment="1">
      <alignment horizontal="center" vertical="center"/>
    </xf>
  </cellXfs>
  <cellStyles count="21">
    <cellStyle name="20% - Akzent1" xfId="2"/>
    <cellStyle name="20% - Akzent2" xfId="3"/>
    <cellStyle name="20% - Akzent3" xfId="4"/>
    <cellStyle name="20% - Akzent4" xfId="5"/>
    <cellStyle name="20% - Akzent5" xfId="6"/>
    <cellStyle name="20% - Akzent6" xfId="7"/>
    <cellStyle name="40% - Akzent1" xfId="8"/>
    <cellStyle name="40% - Akzent2" xfId="9"/>
    <cellStyle name="40% - Akzent3" xfId="10"/>
    <cellStyle name="40% - Akzent4" xfId="11"/>
    <cellStyle name="40% - Akzent5" xfId="12"/>
    <cellStyle name="40% - Akzent6" xfId="13"/>
    <cellStyle name="60% - Akzent1" xfId="14"/>
    <cellStyle name="60% - Akzent2" xfId="15"/>
    <cellStyle name="60% - Akzent3" xfId="16"/>
    <cellStyle name="60% - Akzent4" xfId="17"/>
    <cellStyle name="60% - Akzent5" xfId="18"/>
    <cellStyle name="60% - Akzent6" xfId="19"/>
    <cellStyle name="Standard" xfId="0" builtinId="0"/>
    <cellStyle name="Standard 2" xfId="1"/>
    <cellStyle name="Standard 2 2" xfId="20"/>
  </cellStyles>
  <dxfs count="1">
    <dxf>
      <font>
        <color rgb="FFCCFFCC"/>
      </font>
    </dxf>
  </dxfs>
  <tableStyles count="0" defaultTableStyle="TableStyleMedium2" defaultPivotStyle="PivotStyleLight16"/>
  <colors>
    <mruColors>
      <color rgb="FF431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9"/>
  <dimension ref="A1:AH282"/>
  <sheetViews>
    <sheetView tabSelected="1" zoomScaleNormal="100" workbookViewId="0">
      <selection activeCell="M10" sqref="M10"/>
    </sheetView>
  </sheetViews>
  <sheetFormatPr baseColWidth="10" defaultRowHeight="12.75" x14ac:dyDescent="0.2"/>
  <cols>
    <col min="1" max="1" width="5.44140625" style="1" customWidth="1"/>
    <col min="2" max="2" width="11.21875" style="1" bestFit="1" customWidth="1"/>
    <col min="3" max="4" width="14.44140625" style="1" hidden="1" customWidth="1"/>
    <col min="5" max="5" width="8.21875" style="1" customWidth="1"/>
    <col min="6" max="6" width="10.77734375" style="1" hidden="1" customWidth="1"/>
    <col min="7" max="7" width="9.5546875" style="1" customWidth="1"/>
    <col min="8" max="8" width="6.33203125" style="1" customWidth="1"/>
    <col min="9" max="9" width="10.77734375" style="1" hidden="1" customWidth="1"/>
    <col min="10" max="10" width="9.88671875" style="1" customWidth="1"/>
    <col min="11" max="12" width="11" style="1" hidden="1" customWidth="1"/>
    <col min="13" max="13" width="9.109375" style="1" customWidth="1"/>
    <col min="14" max="14" width="11" style="1" hidden="1" customWidth="1"/>
    <col min="15" max="15" width="7.21875" style="5" customWidth="1"/>
    <col min="16" max="16" width="5.21875" style="5" customWidth="1"/>
    <col min="17" max="17" width="10.88671875" style="1" customWidth="1"/>
    <col min="18" max="18" width="13.44140625" style="1" customWidth="1"/>
    <col min="19" max="19" width="6.44140625" style="1" customWidth="1"/>
    <col min="20" max="20" width="6.5546875" style="1" hidden="1" customWidth="1"/>
    <col min="21" max="21" width="13.5546875" style="1" customWidth="1"/>
    <col min="22" max="22" width="4.6640625" style="1" customWidth="1"/>
    <col min="23" max="23" width="3.44140625" style="1" customWidth="1"/>
    <col min="24" max="24" width="9.77734375" style="1" customWidth="1"/>
    <col min="25" max="25" width="7.44140625" style="1" customWidth="1"/>
    <col min="26" max="26" width="7.21875" style="1" customWidth="1"/>
    <col min="27" max="27" width="7" style="1" customWidth="1"/>
    <col min="28" max="28" width="8.5546875" style="1" customWidth="1"/>
    <col min="29" max="29" width="3.44140625" style="1" customWidth="1"/>
    <col min="30" max="30" width="10.5546875" style="1" customWidth="1"/>
    <col min="31" max="31" width="11.5546875" style="1"/>
    <col min="32" max="32" width="2.88671875" style="1" customWidth="1"/>
    <col min="33" max="33" width="7.77734375" style="1" customWidth="1"/>
    <col min="34" max="34" width="9.21875" style="1" customWidth="1"/>
    <col min="35" max="255" width="11.5546875" style="1"/>
    <col min="256" max="256" width="5.44140625" style="1" customWidth="1"/>
    <col min="257" max="257" width="5.21875" style="1" customWidth="1"/>
    <col min="258" max="259" width="0" style="1" hidden="1" customWidth="1"/>
    <col min="260" max="260" width="8.21875" style="1" customWidth="1"/>
    <col min="261" max="261" width="0" style="1" hidden="1" customWidth="1"/>
    <col min="262" max="262" width="7.21875" style="1" customWidth="1"/>
    <col min="263" max="263" width="6.33203125" style="1" customWidth="1"/>
    <col min="264" max="264" width="0" style="1" hidden="1" customWidth="1"/>
    <col min="265" max="265" width="9.88671875" style="1" customWidth="1"/>
    <col min="266" max="267" width="0" style="1" hidden="1" customWidth="1"/>
    <col min="268" max="268" width="9.109375" style="1" customWidth="1"/>
    <col min="269" max="269" width="0" style="1" hidden="1" customWidth="1"/>
    <col min="270" max="270" width="7.21875" style="1" customWidth="1"/>
    <col min="271" max="271" width="5.21875" style="1" customWidth="1"/>
    <col min="272" max="272" width="10.109375" style="1" customWidth="1"/>
    <col min="273" max="273" width="11.5546875" style="1" customWidth="1"/>
    <col min="274" max="274" width="6.44140625" style="1" customWidth="1"/>
    <col min="275" max="275" width="6.5546875" style="1" customWidth="1"/>
    <col min="276" max="276" width="11.5546875" style="1" customWidth="1"/>
    <col min="277" max="277" width="12" style="1" customWidth="1"/>
    <col min="278" max="278" width="11.5546875" style="1"/>
    <col min="279" max="279" width="10.109375" style="1" customWidth="1"/>
    <col min="280" max="280" width="10.88671875" style="1" customWidth="1"/>
    <col min="281" max="511" width="11.5546875" style="1"/>
    <col min="512" max="512" width="5.44140625" style="1" customWidth="1"/>
    <col min="513" max="513" width="5.21875" style="1" customWidth="1"/>
    <col min="514" max="515" width="0" style="1" hidden="1" customWidth="1"/>
    <col min="516" max="516" width="8.21875" style="1" customWidth="1"/>
    <col min="517" max="517" width="0" style="1" hidden="1" customWidth="1"/>
    <col min="518" max="518" width="7.21875" style="1" customWidth="1"/>
    <col min="519" max="519" width="6.33203125" style="1" customWidth="1"/>
    <col min="520" max="520" width="0" style="1" hidden="1" customWidth="1"/>
    <col min="521" max="521" width="9.88671875" style="1" customWidth="1"/>
    <col min="522" max="523" width="0" style="1" hidden="1" customWidth="1"/>
    <col min="524" max="524" width="9.109375" style="1" customWidth="1"/>
    <col min="525" max="525" width="0" style="1" hidden="1" customWidth="1"/>
    <col min="526" max="526" width="7.21875" style="1" customWidth="1"/>
    <col min="527" max="527" width="5.21875" style="1" customWidth="1"/>
    <col min="528" max="528" width="10.109375" style="1" customWidth="1"/>
    <col min="529" max="529" width="11.5546875" style="1" customWidth="1"/>
    <col min="530" max="530" width="6.44140625" style="1" customWidth="1"/>
    <col min="531" max="531" width="6.5546875" style="1" customWidth="1"/>
    <col min="532" max="532" width="11.5546875" style="1" customWidth="1"/>
    <col min="533" max="533" width="12" style="1" customWidth="1"/>
    <col min="534" max="534" width="11.5546875" style="1"/>
    <col min="535" max="535" width="10.109375" style="1" customWidth="1"/>
    <col min="536" max="536" width="10.88671875" style="1" customWidth="1"/>
    <col min="537" max="767" width="11.5546875" style="1"/>
    <col min="768" max="768" width="5.44140625" style="1" customWidth="1"/>
    <col min="769" max="769" width="5.21875" style="1" customWidth="1"/>
    <col min="770" max="771" width="0" style="1" hidden="1" customWidth="1"/>
    <col min="772" max="772" width="8.21875" style="1" customWidth="1"/>
    <col min="773" max="773" width="0" style="1" hidden="1" customWidth="1"/>
    <col min="774" max="774" width="7.21875" style="1" customWidth="1"/>
    <col min="775" max="775" width="6.33203125" style="1" customWidth="1"/>
    <col min="776" max="776" width="0" style="1" hidden="1" customWidth="1"/>
    <col min="777" max="777" width="9.88671875" style="1" customWidth="1"/>
    <col min="778" max="779" width="0" style="1" hidden="1" customWidth="1"/>
    <col min="780" max="780" width="9.109375" style="1" customWidth="1"/>
    <col min="781" max="781" width="0" style="1" hidden="1" customWidth="1"/>
    <col min="782" max="782" width="7.21875" style="1" customWidth="1"/>
    <col min="783" max="783" width="5.21875" style="1" customWidth="1"/>
    <col min="784" max="784" width="10.109375" style="1" customWidth="1"/>
    <col min="785" max="785" width="11.5546875" style="1" customWidth="1"/>
    <col min="786" max="786" width="6.44140625" style="1" customWidth="1"/>
    <col min="787" max="787" width="6.5546875" style="1" customWidth="1"/>
    <col min="788" max="788" width="11.5546875" style="1" customWidth="1"/>
    <col min="789" max="789" width="12" style="1" customWidth="1"/>
    <col min="790" max="790" width="11.5546875" style="1"/>
    <col min="791" max="791" width="10.109375" style="1" customWidth="1"/>
    <col min="792" max="792" width="10.88671875" style="1" customWidth="1"/>
    <col min="793" max="1023" width="11.5546875" style="1"/>
    <col min="1024" max="1024" width="5.44140625" style="1" customWidth="1"/>
    <col min="1025" max="1025" width="5.21875" style="1" customWidth="1"/>
    <col min="1026" max="1027" width="0" style="1" hidden="1" customWidth="1"/>
    <col min="1028" max="1028" width="8.21875" style="1" customWidth="1"/>
    <col min="1029" max="1029" width="0" style="1" hidden="1" customWidth="1"/>
    <col min="1030" max="1030" width="7.21875" style="1" customWidth="1"/>
    <col min="1031" max="1031" width="6.33203125" style="1" customWidth="1"/>
    <col min="1032" max="1032" width="0" style="1" hidden="1" customWidth="1"/>
    <col min="1033" max="1033" width="9.88671875" style="1" customWidth="1"/>
    <col min="1034" max="1035" width="0" style="1" hidden="1" customWidth="1"/>
    <col min="1036" max="1036" width="9.109375" style="1" customWidth="1"/>
    <col min="1037" max="1037" width="0" style="1" hidden="1" customWidth="1"/>
    <col min="1038" max="1038" width="7.21875" style="1" customWidth="1"/>
    <col min="1039" max="1039" width="5.21875" style="1" customWidth="1"/>
    <col min="1040" max="1040" width="10.109375" style="1" customWidth="1"/>
    <col min="1041" max="1041" width="11.5546875" style="1" customWidth="1"/>
    <col min="1042" max="1042" width="6.44140625" style="1" customWidth="1"/>
    <col min="1043" max="1043" width="6.5546875" style="1" customWidth="1"/>
    <col min="1044" max="1044" width="11.5546875" style="1" customWidth="1"/>
    <col min="1045" max="1045" width="12" style="1" customWidth="1"/>
    <col min="1046" max="1046" width="11.5546875" style="1"/>
    <col min="1047" max="1047" width="10.109375" style="1" customWidth="1"/>
    <col min="1048" max="1048" width="10.88671875" style="1" customWidth="1"/>
    <col min="1049" max="1279" width="11.5546875" style="1"/>
    <col min="1280" max="1280" width="5.44140625" style="1" customWidth="1"/>
    <col min="1281" max="1281" width="5.21875" style="1" customWidth="1"/>
    <col min="1282" max="1283" width="0" style="1" hidden="1" customWidth="1"/>
    <col min="1284" max="1284" width="8.21875" style="1" customWidth="1"/>
    <col min="1285" max="1285" width="0" style="1" hidden="1" customWidth="1"/>
    <col min="1286" max="1286" width="7.21875" style="1" customWidth="1"/>
    <col min="1287" max="1287" width="6.33203125" style="1" customWidth="1"/>
    <col min="1288" max="1288" width="0" style="1" hidden="1" customWidth="1"/>
    <col min="1289" max="1289" width="9.88671875" style="1" customWidth="1"/>
    <col min="1290" max="1291" width="0" style="1" hidden="1" customWidth="1"/>
    <col min="1292" max="1292" width="9.109375" style="1" customWidth="1"/>
    <col min="1293" max="1293" width="0" style="1" hidden="1" customWidth="1"/>
    <col min="1294" max="1294" width="7.21875" style="1" customWidth="1"/>
    <col min="1295" max="1295" width="5.21875" style="1" customWidth="1"/>
    <col min="1296" max="1296" width="10.109375" style="1" customWidth="1"/>
    <col min="1297" max="1297" width="11.5546875" style="1" customWidth="1"/>
    <col min="1298" max="1298" width="6.44140625" style="1" customWidth="1"/>
    <col min="1299" max="1299" width="6.5546875" style="1" customWidth="1"/>
    <col min="1300" max="1300" width="11.5546875" style="1" customWidth="1"/>
    <col min="1301" max="1301" width="12" style="1" customWidth="1"/>
    <col min="1302" max="1302" width="11.5546875" style="1"/>
    <col min="1303" max="1303" width="10.109375" style="1" customWidth="1"/>
    <col min="1304" max="1304" width="10.88671875" style="1" customWidth="1"/>
    <col min="1305" max="1535" width="11.5546875" style="1"/>
    <col min="1536" max="1536" width="5.44140625" style="1" customWidth="1"/>
    <col min="1537" max="1537" width="5.21875" style="1" customWidth="1"/>
    <col min="1538" max="1539" width="0" style="1" hidden="1" customWidth="1"/>
    <col min="1540" max="1540" width="8.21875" style="1" customWidth="1"/>
    <col min="1541" max="1541" width="0" style="1" hidden="1" customWidth="1"/>
    <col min="1542" max="1542" width="7.21875" style="1" customWidth="1"/>
    <col min="1543" max="1543" width="6.33203125" style="1" customWidth="1"/>
    <col min="1544" max="1544" width="0" style="1" hidden="1" customWidth="1"/>
    <col min="1545" max="1545" width="9.88671875" style="1" customWidth="1"/>
    <col min="1546" max="1547" width="0" style="1" hidden="1" customWidth="1"/>
    <col min="1548" max="1548" width="9.109375" style="1" customWidth="1"/>
    <col min="1549" max="1549" width="0" style="1" hidden="1" customWidth="1"/>
    <col min="1550" max="1550" width="7.21875" style="1" customWidth="1"/>
    <col min="1551" max="1551" width="5.21875" style="1" customWidth="1"/>
    <col min="1552" max="1552" width="10.109375" style="1" customWidth="1"/>
    <col min="1553" max="1553" width="11.5546875" style="1" customWidth="1"/>
    <col min="1554" max="1554" width="6.44140625" style="1" customWidth="1"/>
    <col min="1555" max="1555" width="6.5546875" style="1" customWidth="1"/>
    <col min="1556" max="1556" width="11.5546875" style="1" customWidth="1"/>
    <col min="1557" max="1557" width="12" style="1" customWidth="1"/>
    <col min="1558" max="1558" width="11.5546875" style="1"/>
    <col min="1559" max="1559" width="10.109375" style="1" customWidth="1"/>
    <col min="1560" max="1560" width="10.88671875" style="1" customWidth="1"/>
    <col min="1561" max="1791" width="11.5546875" style="1"/>
    <col min="1792" max="1792" width="5.44140625" style="1" customWidth="1"/>
    <col min="1793" max="1793" width="5.21875" style="1" customWidth="1"/>
    <col min="1794" max="1795" width="0" style="1" hidden="1" customWidth="1"/>
    <col min="1796" max="1796" width="8.21875" style="1" customWidth="1"/>
    <col min="1797" max="1797" width="0" style="1" hidden="1" customWidth="1"/>
    <col min="1798" max="1798" width="7.21875" style="1" customWidth="1"/>
    <col min="1799" max="1799" width="6.33203125" style="1" customWidth="1"/>
    <col min="1800" max="1800" width="0" style="1" hidden="1" customWidth="1"/>
    <col min="1801" max="1801" width="9.88671875" style="1" customWidth="1"/>
    <col min="1802" max="1803" width="0" style="1" hidden="1" customWidth="1"/>
    <col min="1804" max="1804" width="9.109375" style="1" customWidth="1"/>
    <col min="1805" max="1805" width="0" style="1" hidden="1" customWidth="1"/>
    <col min="1806" max="1806" width="7.21875" style="1" customWidth="1"/>
    <col min="1807" max="1807" width="5.21875" style="1" customWidth="1"/>
    <col min="1808" max="1808" width="10.109375" style="1" customWidth="1"/>
    <col min="1809" max="1809" width="11.5546875" style="1" customWidth="1"/>
    <col min="1810" max="1810" width="6.44140625" style="1" customWidth="1"/>
    <col min="1811" max="1811" width="6.5546875" style="1" customWidth="1"/>
    <col min="1812" max="1812" width="11.5546875" style="1" customWidth="1"/>
    <col min="1813" max="1813" width="12" style="1" customWidth="1"/>
    <col min="1814" max="1814" width="11.5546875" style="1"/>
    <col min="1815" max="1815" width="10.109375" style="1" customWidth="1"/>
    <col min="1816" max="1816" width="10.88671875" style="1" customWidth="1"/>
    <col min="1817" max="2047" width="11.5546875" style="1"/>
    <col min="2048" max="2048" width="5.44140625" style="1" customWidth="1"/>
    <col min="2049" max="2049" width="5.21875" style="1" customWidth="1"/>
    <col min="2050" max="2051" width="0" style="1" hidden="1" customWidth="1"/>
    <col min="2052" max="2052" width="8.21875" style="1" customWidth="1"/>
    <col min="2053" max="2053" width="0" style="1" hidden="1" customWidth="1"/>
    <col min="2054" max="2054" width="7.21875" style="1" customWidth="1"/>
    <col min="2055" max="2055" width="6.33203125" style="1" customWidth="1"/>
    <col min="2056" max="2056" width="0" style="1" hidden="1" customWidth="1"/>
    <col min="2057" max="2057" width="9.88671875" style="1" customWidth="1"/>
    <col min="2058" max="2059" width="0" style="1" hidden="1" customWidth="1"/>
    <col min="2060" max="2060" width="9.109375" style="1" customWidth="1"/>
    <col min="2061" max="2061" width="0" style="1" hidden="1" customWidth="1"/>
    <col min="2062" max="2062" width="7.21875" style="1" customWidth="1"/>
    <col min="2063" max="2063" width="5.21875" style="1" customWidth="1"/>
    <col min="2064" max="2064" width="10.109375" style="1" customWidth="1"/>
    <col min="2065" max="2065" width="11.5546875" style="1" customWidth="1"/>
    <col min="2066" max="2066" width="6.44140625" style="1" customWidth="1"/>
    <col min="2067" max="2067" width="6.5546875" style="1" customWidth="1"/>
    <col min="2068" max="2068" width="11.5546875" style="1" customWidth="1"/>
    <col min="2069" max="2069" width="12" style="1" customWidth="1"/>
    <col min="2070" max="2070" width="11.5546875" style="1"/>
    <col min="2071" max="2071" width="10.109375" style="1" customWidth="1"/>
    <col min="2072" max="2072" width="10.88671875" style="1" customWidth="1"/>
    <col min="2073" max="2303" width="11.5546875" style="1"/>
    <col min="2304" max="2304" width="5.44140625" style="1" customWidth="1"/>
    <col min="2305" max="2305" width="5.21875" style="1" customWidth="1"/>
    <col min="2306" max="2307" width="0" style="1" hidden="1" customWidth="1"/>
    <col min="2308" max="2308" width="8.21875" style="1" customWidth="1"/>
    <col min="2309" max="2309" width="0" style="1" hidden="1" customWidth="1"/>
    <col min="2310" max="2310" width="7.21875" style="1" customWidth="1"/>
    <col min="2311" max="2311" width="6.33203125" style="1" customWidth="1"/>
    <col min="2312" max="2312" width="0" style="1" hidden="1" customWidth="1"/>
    <col min="2313" max="2313" width="9.88671875" style="1" customWidth="1"/>
    <col min="2314" max="2315" width="0" style="1" hidden="1" customWidth="1"/>
    <col min="2316" max="2316" width="9.109375" style="1" customWidth="1"/>
    <col min="2317" max="2317" width="0" style="1" hidden="1" customWidth="1"/>
    <col min="2318" max="2318" width="7.21875" style="1" customWidth="1"/>
    <col min="2319" max="2319" width="5.21875" style="1" customWidth="1"/>
    <col min="2320" max="2320" width="10.109375" style="1" customWidth="1"/>
    <col min="2321" max="2321" width="11.5546875" style="1" customWidth="1"/>
    <col min="2322" max="2322" width="6.44140625" style="1" customWidth="1"/>
    <col min="2323" max="2323" width="6.5546875" style="1" customWidth="1"/>
    <col min="2324" max="2324" width="11.5546875" style="1" customWidth="1"/>
    <col min="2325" max="2325" width="12" style="1" customWidth="1"/>
    <col min="2326" max="2326" width="11.5546875" style="1"/>
    <col min="2327" max="2327" width="10.109375" style="1" customWidth="1"/>
    <col min="2328" max="2328" width="10.88671875" style="1" customWidth="1"/>
    <col min="2329" max="2559" width="11.5546875" style="1"/>
    <col min="2560" max="2560" width="5.44140625" style="1" customWidth="1"/>
    <col min="2561" max="2561" width="5.21875" style="1" customWidth="1"/>
    <col min="2562" max="2563" width="0" style="1" hidden="1" customWidth="1"/>
    <col min="2564" max="2564" width="8.21875" style="1" customWidth="1"/>
    <col min="2565" max="2565" width="0" style="1" hidden="1" customWidth="1"/>
    <col min="2566" max="2566" width="7.21875" style="1" customWidth="1"/>
    <col min="2567" max="2567" width="6.33203125" style="1" customWidth="1"/>
    <col min="2568" max="2568" width="0" style="1" hidden="1" customWidth="1"/>
    <col min="2569" max="2569" width="9.88671875" style="1" customWidth="1"/>
    <col min="2570" max="2571" width="0" style="1" hidden="1" customWidth="1"/>
    <col min="2572" max="2572" width="9.109375" style="1" customWidth="1"/>
    <col min="2573" max="2573" width="0" style="1" hidden="1" customWidth="1"/>
    <col min="2574" max="2574" width="7.21875" style="1" customWidth="1"/>
    <col min="2575" max="2575" width="5.21875" style="1" customWidth="1"/>
    <col min="2576" max="2576" width="10.109375" style="1" customWidth="1"/>
    <col min="2577" max="2577" width="11.5546875" style="1" customWidth="1"/>
    <col min="2578" max="2578" width="6.44140625" style="1" customWidth="1"/>
    <col min="2579" max="2579" width="6.5546875" style="1" customWidth="1"/>
    <col min="2580" max="2580" width="11.5546875" style="1" customWidth="1"/>
    <col min="2581" max="2581" width="12" style="1" customWidth="1"/>
    <col min="2582" max="2582" width="11.5546875" style="1"/>
    <col min="2583" max="2583" width="10.109375" style="1" customWidth="1"/>
    <col min="2584" max="2584" width="10.88671875" style="1" customWidth="1"/>
    <col min="2585" max="2815" width="11.5546875" style="1"/>
    <col min="2816" max="2816" width="5.44140625" style="1" customWidth="1"/>
    <col min="2817" max="2817" width="5.21875" style="1" customWidth="1"/>
    <col min="2818" max="2819" width="0" style="1" hidden="1" customWidth="1"/>
    <col min="2820" max="2820" width="8.21875" style="1" customWidth="1"/>
    <col min="2821" max="2821" width="0" style="1" hidden="1" customWidth="1"/>
    <col min="2822" max="2822" width="7.21875" style="1" customWidth="1"/>
    <col min="2823" max="2823" width="6.33203125" style="1" customWidth="1"/>
    <col min="2824" max="2824" width="0" style="1" hidden="1" customWidth="1"/>
    <col min="2825" max="2825" width="9.88671875" style="1" customWidth="1"/>
    <col min="2826" max="2827" width="0" style="1" hidden="1" customWidth="1"/>
    <col min="2828" max="2828" width="9.109375" style="1" customWidth="1"/>
    <col min="2829" max="2829" width="0" style="1" hidden="1" customWidth="1"/>
    <col min="2830" max="2830" width="7.21875" style="1" customWidth="1"/>
    <col min="2831" max="2831" width="5.21875" style="1" customWidth="1"/>
    <col min="2832" max="2832" width="10.109375" style="1" customWidth="1"/>
    <col min="2833" max="2833" width="11.5546875" style="1" customWidth="1"/>
    <col min="2834" max="2834" width="6.44140625" style="1" customWidth="1"/>
    <col min="2835" max="2835" width="6.5546875" style="1" customWidth="1"/>
    <col min="2836" max="2836" width="11.5546875" style="1" customWidth="1"/>
    <col min="2837" max="2837" width="12" style="1" customWidth="1"/>
    <col min="2838" max="2838" width="11.5546875" style="1"/>
    <col min="2839" max="2839" width="10.109375" style="1" customWidth="1"/>
    <col min="2840" max="2840" width="10.88671875" style="1" customWidth="1"/>
    <col min="2841" max="3071" width="11.5546875" style="1"/>
    <col min="3072" max="3072" width="5.44140625" style="1" customWidth="1"/>
    <col min="3073" max="3073" width="5.21875" style="1" customWidth="1"/>
    <col min="3074" max="3075" width="0" style="1" hidden="1" customWidth="1"/>
    <col min="3076" max="3076" width="8.21875" style="1" customWidth="1"/>
    <col min="3077" max="3077" width="0" style="1" hidden="1" customWidth="1"/>
    <col min="3078" max="3078" width="7.21875" style="1" customWidth="1"/>
    <col min="3079" max="3079" width="6.33203125" style="1" customWidth="1"/>
    <col min="3080" max="3080" width="0" style="1" hidden="1" customWidth="1"/>
    <col min="3081" max="3081" width="9.88671875" style="1" customWidth="1"/>
    <col min="3082" max="3083" width="0" style="1" hidden="1" customWidth="1"/>
    <col min="3084" max="3084" width="9.109375" style="1" customWidth="1"/>
    <col min="3085" max="3085" width="0" style="1" hidden="1" customWidth="1"/>
    <col min="3086" max="3086" width="7.21875" style="1" customWidth="1"/>
    <col min="3087" max="3087" width="5.21875" style="1" customWidth="1"/>
    <col min="3088" max="3088" width="10.109375" style="1" customWidth="1"/>
    <col min="3089" max="3089" width="11.5546875" style="1" customWidth="1"/>
    <col min="3090" max="3090" width="6.44140625" style="1" customWidth="1"/>
    <col min="3091" max="3091" width="6.5546875" style="1" customWidth="1"/>
    <col min="3092" max="3092" width="11.5546875" style="1" customWidth="1"/>
    <col min="3093" max="3093" width="12" style="1" customWidth="1"/>
    <col min="3094" max="3094" width="11.5546875" style="1"/>
    <col min="3095" max="3095" width="10.109375" style="1" customWidth="1"/>
    <col min="3096" max="3096" width="10.88671875" style="1" customWidth="1"/>
    <col min="3097" max="3327" width="11.5546875" style="1"/>
    <col min="3328" max="3328" width="5.44140625" style="1" customWidth="1"/>
    <col min="3329" max="3329" width="5.21875" style="1" customWidth="1"/>
    <col min="3330" max="3331" width="0" style="1" hidden="1" customWidth="1"/>
    <col min="3332" max="3332" width="8.21875" style="1" customWidth="1"/>
    <col min="3333" max="3333" width="0" style="1" hidden="1" customWidth="1"/>
    <col min="3334" max="3334" width="7.21875" style="1" customWidth="1"/>
    <col min="3335" max="3335" width="6.33203125" style="1" customWidth="1"/>
    <col min="3336" max="3336" width="0" style="1" hidden="1" customWidth="1"/>
    <col min="3337" max="3337" width="9.88671875" style="1" customWidth="1"/>
    <col min="3338" max="3339" width="0" style="1" hidden="1" customWidth="1"/>
    <col min="3340" max="3340" width="9.109375" style="1" customWidth="1"/>
    <col min="3341" max="3341" width="0" style="1" hidden="1" customWidth="1"/>
    <col min="3342" max="3342" width="7.21875" style="1" customWidth="1"/>
    <col min="3343" max="3343" width="5.21875" style="1" customWidth="1"/>
    <col min="3344" max="3344" width="10.109375" style="1" customWidth="1"/>
    <col min="3345" max="3345" width="11.5546875" style="1" customWidth="1"/>
    <col min="3346" max="3346" width="6.44140625" style="1" customWidth="1"/>
    <col min="3347" max="3347" width="6.5546875" style="1" customWidth="1"/>
    <col min="3348" max="3348" width="11.5546875" style="1" customWidth="1"/>
    <col min="3349" max="3349" width="12" style="1" customWidth="1"/>
    <col min="3350" max="3350" width="11.5546875" style="1"/>
    <col min="3351" max="3351" width="10.109375" style="1" customWidth="1"/>
    <col min="3352" max="3352" width="10.88671875" style="1" customWidth="1"/>
    <col min="3353" max="3583" width="11.5546875" style="1"/>
    <col min="3584" max="3584" width="5.44140625" style="1" customWidth="1"/>
    <col min="3585" max="3585" width="5.21875" style="1" customWidth="1"/>
    <col min="3586" max="3587" width="0" style="1" hidden="1" customWidth="1"/>
    <col min="3588" max="3588" width="8.21875" style="1" customWidth="1"/>
    <col min="3589" max="3589" width="0" style="1" hidden="1" customWidth="1"/>
    <col min="3590" max="3590" width="7.21875" style="1" customWidth="1"/>
    <col min="3591" max="3591" width="6.33203125" style="1" customWidth="1"/>
    <col min="3592" max="3592" width="0" style="1" hidden="1" customWidth="1"/>
    <col min="3593" max="3593" width="9.88671875" style="1" customWidth="1"/>
    <col min="3594" max="3595" width="0" style="1" hidden="1" customWidth="1"/>
    <col min="3596" max="3596" width="9.109375" style="1" customWidth="1"/>
    <col min="3597" max="3597" width="0" style="1" hidden="1" customWidth="1"/>
    <col min="3598" max="3598" width="7.21875" style="1" customWidth="1"/>
    <col min="3599" max="3599" width="5.21875" style="1" customWidth="1"/>
    <col min="3600" max="3600" width="10.109375" style="1" customWidth="1"/>
    <col min="3601" max="3601" width="11.5546875" style="1" customWidth="1"/>
    <col min="3602" max="3602" width="6.44140625" style="1" customWidth="1"/>
    <col min="3603" max="3603" width="6.5546875" style="1" customWidth="1"/>
    <col min="3604" max="3604" width="11.5546875" style="1" customWidth="1"/>
    <col min="3605" max="3605" width="12" style="1" customWidth="1"/>
    <col min="3606" max="3606" width="11.5546875" style="1"/>
    <col min="3607" max="3607" width="10.109375" style="1" customWidth="1"/>
    <col min="3608" max="3608" width="10.88671875" style="1" customWidth="1"/>
    <col min="3609" max="3839" width="11.5546875" style="1"/>
    <col min="3840" max="3840" width="5.44140625" style="1" customWidth="1"/>
    <col min="3841" max="3841" width="5.21875" style="1" customWidth="1"/>
    <col min="3842" max="3843" width="0" style="1" hidden="1" customWidth="1"/>
    <col min="3844" max="3844" width="8.21875" style="1" customWidth="1"/>
    <col min="3845" max="3845" width="0" style="1" hidden="1" customWidth="1"/>
    <col min="3846" max="3846" width="7.21875" style="1" customWidth="1"/>
    <col min="3847" max="3847" width="6.33203125" style="1" customWidth="1"/>
    <col min="3848" max="3848" width="0" style="1" hidden="1" customWidth="1"/>
    <col min="3849" max="3849" width="9.88671875" style="1" customWidth="1"/>
    <col min="3850" max="3851" width="0" style="1" hidden="1" customWidth="1"/>
    <col min="3852" max="3852" width="9.109375" style="1" customWidth="1"/>
    <col min="3853" max="3853" width="0" style="1" hidden="1" customWidth="1"/>
    <col min="3854" max="3854" width="7.21875" style="1" customWidth="1"/>
    <col min="3855" max="3855" width="5.21875" style="1" customWidth="1"/>
    <col min="3856" max="3856" width="10.109375" style="1" customWidth="1"/>
    <col min="3857" max="3857" width="11.5546875" style="1" customWidth="1"/>
    <col min="3858" max="3858" width="6.44140625" style="1" customWidth="1"/>
    <col min="3859" max="3859" width="6.5546875" style="1" customWidth="1"/>
    <col min="3860" max="3860" width="11.5546875" style="1" customWidth="1"/>
    <col min="3861" max="3861" width="12" style="1" customWidth="1"/>
    <col min="3862" max="3862" width="11.5546875" style="1"/>
    <col min="3863" max="3863" width="10.109375" style="1" customWidth="1"/>
    <col min="3864" max="3864" width="10.88671875" style="1" customWidth="1"/>
    <col min="3865" max="4095" width="11.5546875" style="1"/>
    <col min="4096" max="4096" width="5.44140625" style="1" customWidth="1"/>
    <col min="4097" max="4097" width="5.21875" style="1" customWidth="1"/>
    <col min="4098" max="4099" width="0" style="1" hidden="1" customWidth="1"/>
    <col min="4100" max="4100" width="8.21875" style="1" customWidth="1"/>
    <col min="4101" max="4101" width="0" style="1" hidden="1" customWidth="1"/>
    <col min="4102" max="4102" width="7.21875" style="1" customWidth="1"/>
    <col min="4103" max="4103" width="6.33203125" style="1" customWidth="1"/>
    <col min="4104" max="4104" width="0" style="1" hidden="1" customWidth="1"/>
    <col min="4105" max="4105" width="9.88671875" style="1" customWidth="1"/>
    <col min="4106" max="4107" width="0" style="1" hidden="1" customWidth="1"/>
    <col min="4108" max="4108" width="9.109375" style="1" customWidth="1"/>
    <col min="4109" max="4109" width="0" style="1" hidden="1" customWidth="1"/>
    <col min="4110" max="4110" width="7.21875" style="1" customWidth="1"/>
    <col min="4111" max="4111" width="5.21875" style="1" customWidth="1"/>
    <col min="4112" max="4112" width="10.109375" style="1" customWidth="1"/>
    <col min="4113" max="4113" width="11.5546875" style="1" customWidth="1"/>
    <col min="4114" max="4114" width="6.44140625" style="1" customWidth="1"/>
    <col min="4115" max="4115" width="6.5546875" style="1" customWidth="1"/>
    <col min="4116" max="4116" width="11.5546875" style="1" customWidth="1"/>
    <col min="4117" max="4117" width="12" style="1" customWidth="1"/>
    <col min="4118" max="4118" width="11.5546875" style="1"/>
    <col min="4119" max="4119" width="10.109375" style="1" customWidth="1"/>
    <col min="4120" max="4120" width="10.88671875" style="1" customWidth="1"/>
    <col min="4121" max="4351" width="11.5546875" style="1"/>
    <col min="4352" max="4352" width="5.44140625" style="1" customWidth="1"/>
    <col min="4353" max="4353" width="5.21875" style="1" customWidth="1"/>
    <col min="4354" max="4355" width="0" style="1" hidden="1" customWidth="1"/>
    <col min="4356" max="4356" width="8.21875" style="1" customWidth="1"/>
    <col min="4357" max="4357" width="0" style="1" hidden="1" customWidth="1"/>
    <col min="4358" max="4358" width="7.21875" style="1" customWidth="1"/>
    <col min="4359" max="4359" width="6.33203125" style="1" customWidth="1"/>
    <col min="4360" max="4360" width="0" style="1" hidden="1" customWidth="1"/>
    <col min="4361" max="4361" width="9.88671875" style="1" customWidth="1"/>
    <col min="4362" max="4363" width="0" style="1" hidden="1" customWidth="1"/>
    <col min="4364" max="4364" width="9.109375" style="1" customWidth="1"/>
    <col min="4365" max="4365" width="0" style="1" hidden="1" customWidth="1"/>
    <col min="4366" max="4366" width="7.21875" style="1" customWidth="1"/>
    <col min="4367" max="4367" width="5.21875" style="1" customWidth="1"/>
    <col min="4368" max="4368" width="10.109375" style="1" customWidth="1"/>
    <col min="4369" max="4369" width="11.5546875" style="1" customWidth="1"/>
    <col min="4370" max="4370" width="6.44140625" style="1" customWidth="1"/>
    <col min="4371" max="4371" width="6.5546875" style="1" customWidth="1"/>
    <col min="4372" max="4372" width="11.5546875" style="1" customWidth="1"/>
    <col min="4373" max="4373" width="12" style="1" customWidth="1"/>
    <col min="4374" max="4374" width="11.5546875" style="1"/>
    <col min="4375" max="4375" width="10.109375" style="1" customWidth="1"/>
    <col min="4376" max="4376" width="10.88671875" style="1" customWidth="1"/>
    <col min="4377" max="4607" width="11.5546875" style="1"/>
    <col min="4608" max="4608" width="5.44140625" style="1" customWidth="1"/>
    <col min="4609" max="4609" width="5.21875" style="1" customWidth="1"/>
    <col min="4610" max="4611" width="0" style="1" hidden="1" customWidth="1"/>
    <col min="4612" max="4612" width="8.21875" style="1" customWidth="1"/>
    <col min="4613" max="4613" width="0" style="1" hidden="1" customWidth="1"/>
    <col min="4614" max="4614" width="7.21875" style="1" customWidth="1"/>
    <col min="4615" max="4615" width="6.33203125" style="1" customWidth="1"/>
    <col min="4616" max="4616" width="0" style="1" hidden="1" customWidth="1"/>
    <col min="4617" max="4617" width="9.88671875" style="1" customWidth="1"/>
    <col min="4618" max="4619" width="0" style="1" hidden="1" customWidth="1"/>
    <col min="4620" max="4620" width="9.109375" style="1" customWidth="1"/>
    <col min="4621" max="4621" width="0" style="1" hidden="1" customWidth="1"/>
    <col min="4622" max="4622" width="7.21875" style="1" customWidth="1"/>
    <col min="4623" max="4623" width="5.21875" style="1" customWidth="1"/>
    <col min="4624" max="4624" width="10.109375" style="1" customWidth="1"/>
    <col min="4625" max="4625" width="11.5546875" style="1" customWidth="1"/>
    <col min="4626" max="4626" width="6.44140625" style="1" customWidth="1"/>
    <col min="4627" max="4627" width="6.5546875" style="1" customWidth="1"/>
    <col min="4628" max="4628" width="11.5546875" style="1" customWidth="1"/>
    <col min="4629" max="4629" width="12" style="1" customWidth="1"/>
    <col min="4630" max="4630" width="11.5546875" style="1"/>
    <col min="4631" max="4631" width="10.109375" style="1" customWidth="1"/>
    <col min="4632" max="4632" width="10.88671875" style="1" customWidth="1"/>
    <col min="4633" max="4863" width="11.5546875" style="1"/>
    <col min="4864" max="4864" width="5.44140625" style="1" customWidth="1"/>
    <col min="4865" max="4865" width="5.21875" style="1" customWidth="1"/>
    <col min="4866" max="4867" width="0" style="1" hidden="1" customWidth="1"/>
    <col min="4868" max="4868" width="8.21875" style="1" customWidth="1"/>
    <col min="4869" max="4869" width="0" style="1" hidden="1" customWidth="1"/>
    <col min="4870" max="4870" width="7.21875" style="1" customWidth="1"/>
    <col min="4871" max="4871" width="6.33203125" style="1" customWidth="1"/>
    <col min="4872" max="4872" width="0" style="1" hidden="1" customWidth="1"/>
    <col min="4873" max="4873" width="9.88671875" style="1" customWidth="1"/>
    <col min="4874" max="4875" width="0" style="1" hidden="1" customWidth="1"/>
    <col min="4876" max="4876" width="9.109375" style="1" customWidth="1"/>
    <col min="4877" max="4877" width="0" style="1" hidden="1" customWidth="1"/>
    <col min="4878" max="4878" width="7.21875" style="1" customWidth="1"/>
    <col min="4879" max="4879" width="5.21875" style="1" customWidth="1"/>
    <col min="4880" max="4880" width="10.109375" style="1" customWidth="1"/>
    <col min="4881" max="4881" width="11.5546875" style="1" customWidth="1"/>
    <col min="4882" max="4882" width="6.44140625" style="1" customWidth="1"/>
    <col min="4883" max="4883" width="6.5546875" style="1" customWidth="1"/>
    <col min="4884" max="4884" width="11.5546875" style="1" customWidth="1"/>
    <col min="4885" max="4885" width="12" style="1" customWidth="1"/>
    <col min="4886" max="4886" width="11.5546875" style="1"/>
    <col min="4887" max="4887" width="10.109375" style="1" customWidth="1"/>
    <col min="4888" max="4888" width="10.88671875" style="1" customWidth="1"/>
    <col min="4889" max="5119" width="11.5546875" style="1"/>
    <col min="5120" max="5120" width="5.44140625" style="1" customWidth="1"/>
    <col min="5121" max="5121" width="5.21875" style="1" customWidth="1"/>
    <col min="5122" max="5123" width="0" style="1" hidden="1" customWidth="1"/>
    <col min="5124" max="5124" width="8.21875" style="1" customWidth="1"/>
    <col min="5125" max="5125" width="0" style="1" hidden="1" customWidth="1"/>
    <col min="5126" max="5126" width="7.21875" style="1" customWidth="1"/>
    <col min="5127" max="5127" width="6.33203125" style="1" customWidth="1"/>
    <col min="5128" max="5128" width="0" style="1" hidden="1" customWidth="1"/>
    <col min="5129" max="5129" width="9.88671875" style="1" customWidth="1"/>
    <col min="5130" max="5131" width="0" style="1" hidden="1" customWidth="1"/>
    <col min="5132" max="5132" width="9.109375" style="1" customWidth="1"/>
    <col min="5133" max="5133" width="0" style="1" hidden="1" customWidth="1"/>
    <col min="5134" max="5134" width="7.21875" style="1" customWidth="1"/>
    <col min="5135" max="5135" width="5.21875" style="1" customWidth="1"/>
    <col min="5136" max="5136" width="10.109375" style="1" customWidth="1"/>
    <col min="5137" max="5137" width="11.5546875" style="1" customWidth="1"/>
    <col min="5138" max="5138" width="6.44140625" style="1" customWidth="1"/>
    <col min="5139" max="5139" width="6.5546875" style="1" customWidth="1"/>
    <col min="5140" max="5140" width="11.5546875" style="1" customWidth="1"/>
    <col min="5141" max="5141" width="12" style="1" customWidth="1"/>
    <col min="5142" max="5142" width="11.5546875" style="1"/>
    <col min="5143" max="5143" width="10.109375" style="1" customWidth="1"/>
    <col min="5144" max="5144" width="10.88671875" style="1" customWidth="1"/>
    <col min="5145" max="5375" width="11.5546875" style="1"/>
    <col min="5376" max="5376" width="5.44140625" style="1" customWidth="1"/>
    <col min="5377" max="5377" width="5.21875" style="1" customWidth="1"/>
    <col min="5378" max="5379" width="0" style="1" hidden="1" customWidth="1"/>
    <col min="5380" max="5380" width="8.21875" style="1" customWidth="1"/>
    <col min="5381" max="5381" width="0" style="1" hidden="1" customWidth="1"/>
    <col min="5382" max="5382" width="7.21875" style="1" customWidth="1"/>
    <col min="5383" max="5383" width="6.33203125" style="1" customWidth="1"/>
    <col min="5384" max="5384" width="0" style="1" hidden="1" customWidth="1"/>
    <col min="5385" max="5385" width="9.88671875" style="1" customWidth="1"/>
    <col min="5386" max="5387" width="0" style="1" hidden="1" customWidth="1"/>
    <col min="5388" max="5388" width="9.109375" style="1" customWidth="1"/>
    <col min="5389" max="5389" width="0" style="1" hidden="1" customWidth="1"/>
    <col min="5390" max="5390" width="7.21875" style="1" customWidth="1"/>
    <col min="5391" max="5391" width="5.21875" style="1" customWidth="1"/>
    <col min="5392" max="5392" width="10.109375" style="1" customWidth="1"/>
    <col min="5393" max="5393" width="11.5546875" style="1" customWidth="1"/>
    <col min="5394" max="5394" width="6.44140625" style="1" customWidth="1"/>
    <col min="5395" max="5395" width="6.5546875" style="1" customWidth="1"/>
    <col min="5396" max="5396" width="11.5546875" style="1" customWidth="1"/>
    <col min="5397" max="5397" width="12" style="1" customWidth="1"/>
    <col min="5398" max="5398" width="11.5546875" style="1"/>
    <col min="5399" max="5399" width="10.109375" style="1" customWidth="1"/>
    <col min="5400" max="5400" width="10.88671875" style="1" customWidth="1"/>
    <col min="5401" max="5631" width="11.5546875" style="1"/>
    <col min="5632" max="5632" width="5.44140625" style="1" customWidth="1"/>
    <col min="5633" max="5633" width="5.21875" style="1" customWidth="1"/>
    <col min="5634" max="5635" width="0" style="1" hidden="1" customWidth="1"/>
    <col min="5636" max="5636" width="8.21875" style="1" customWidth="1"/>
    <col min="5637" max="5637" width="0" style="1" hidden="1" customWidth="1"/>
    <col min="5638" max="5638" width="7.21875" style="1" customWidth="1"/>
    <col min="5639" max="5639" width="6.33203125" style="1" customWidth="1"/>
    <col min="5640" max="5640" width="0" style="1" hidden="1" customWidth="1"/>
    <col min="5641" max="5641" width="9.88671875" style="1" customWidth="1"/>
    <col min="5642" max="5643" width="0" style="1" hidden="1" customWidth="1"/>
    <col min="5644" max="5644" width="9.109375" style="1" customWidth="1"/>
    <col min="5645" max="5645" width="0" style="1" hidden="1" customWidth="1"/>
    <col min="5646" max="5646" width="7.21875" style="1" customWidth="1"/>
    <col min="5647" max="5647" width="5.21875" style="1" customWidth="1"/>
    <col min="5648" max="5648" width="10.109375" style="1" customWidth="1"/>
    <col min="5649" max="5649" width="11.5546875" style="1" customWidth="1"/>
    <col min="5650" max="5650" width="6.44140625" style="1" customWidth="1"/>
    <col min="5651" max="5651" width="6.5546875" style="1" customWidth="1"/>
    <col min="5652" max="5652" width="11.5546875" style="1" customWidth="1"/>
    <col min="5653" max="5653" width="12" style="1" customWidth="1"/>
    <col min="5654" max="5654" width="11.5546875" style="1"/>
    <col min="5655" max="5655" width="10.109375" style="1" customWidth="1"/>
    <col min="5656" max="5656" width="10.88671875" style="1" customWidth="1"/>
    <col min="5657" max="5887" width="11.5546875" style="1"/>
    <col min="5888" max="5888" width="5.44140625" style="1" customWidth="1"/>
    <col min="5889" max="5889" width="5.21875" style="1" customWidth="1"/>
    <col min="5890" max="5891" width="0" style="1" hidden="1" customWidth="1"/>
    <col min="5892" max="5892" width="8.21875" style="1" customWidth="1"/>
    <col min="5893" max="5893" width="0" style="1" hidden="1" customWidth="1"/>
    <col min="5894" max="5894" width="7.21875" style="1" customWidth="1"/>
    <col min="5895" max="5895" width="6.33203125" style="1" customWidth="1"/>
    <col min="5896" max="5896" width="0" style="1" hidden="1" customWidth="1"/>
    <col min="5897" max="5897" width="9.88671875" style="1" customWidth="1"/>
    <col min="5898" max="5899" width="0" style="1" hidden="1" customWidth="1"/>
    <col min="5900" max="5900" width="9.109375" style="1" customWidth="1"/>
    <col min="5901" max="5901" width="0" style="1" hidden="1" customWidth="1"/>
    <col min="5902" max="5902" width="7.21875" style="1" customWidth="1"/>
    <col min="5903" max="5903" width="5.21875" style="1" customWidth="1"/>
    <col min="5904" max="5904" width="10.109375" style="1" customWidth="1"/>
    <col min="5905" max="5905" width="11.5546875" style="1" customWidth="1"/>
    <col min="5906" max="5906" width="6.44140625" style="1" customWidth="1"/>
    <col min="5907" max="5907" width="6.5546875" style="1" customWidth="1"/>
    <col min="5908" max="5908" width="11.5546875" style="1" customWidth="1"/>
    <col min="5909" max="5909" width="12" style="1" customWidth="1"/>
    <col min="5910" max="5910" width="11.5546875" style="1"/>
    <col min="5911" max="5911" width="10.109375" style="1" customWidth="1"/>
    <col min="5912" max="5912" width="10.88671875" style="1" customWidth="1"/>
    <col min="5913" max="6143" width="11.5546875" style="1"/>
    <col min="6144" max="6144" width="5.44140625" style="1" customWidth="1"/>
    <col min="6145" max="6145" width="5.21875" style="1" customWidth="1"/>
    <col min="6146" max="6147" width="0" style="1" hidden="1" customWidth="1"/>
    <col min="6148" max="6148" width="8.21875" style="1" customWidth="1"/>
    <col min="6149" max="6149" width="0" style="1" hidden="1" customWidth="1"/>
    <col min="6150" max="6150" width="7.21875" style="1" customWidth="1"/>
    <col min="6151" max="6151" width="6.33203125" style="1" customWidth="1"/>
    <col min="6152" max="6152" width="0" style="1" hidden="1" customWidth="1"/>
    <col min="6153" max="6153" width="9.88671875" style="1" customWidth="1"/>
    <col min="6154" max="6155" width="0" style="1" hidden="1" customWidth="1"/>
    <col min="6156" max="6156" width="9.109375" style="1" customWidth="1"/>
    <col min="6157" max="6157" width="0" style="1" hidden="1" customWidth="1"/>
    <col min="6158" max="6158" width="7.21875" style="1" customWidth="1"/>
    <col min="6159" max="6159" width="5.21875" style="1" customWidth="1"/>
    <col min="6160" max="6160" width="10.109375" style="1" customWidth="1"/>
    <col min="6161" max="6161" width="11.5546875" style="1" customWidth="1"/>
    <col min="6162" max="6162" width="6.44140625" style="1" customWidth="1"/>
    <col min="6163" max="6163" width="6.5546875" style="1" customWidth="1"/>
    <col min="6164" max="6164" width="11.5546875" style="1" customWidth="1"/>
    <col min="6165" max="6165" width="12" style="1" customWidth="1"/>
    <col min="6166" max="6166" width="11.5546875" style="1"/>
    <col min="6167" max="6167" width="10.109375" style="1" customWidth="1"/>
    <col min="6168" max="6168" width="10.88671875" style="1" customWidth="1"/>
    <col min="6169" max="6399" width="11.5546875" style="1"/>
    <col min="6400" max="6400" width="5.44140625" style="1" customWidth="1"/>
    <col min="6401" max="6401" width="5.21875" style="1" customWidth="1"/>
    <col min="6402" max="6403" width="0" style="1" hidden="1" customWidth="1"/>
    <col min="6404" max="6404" width="8.21875" style="1" customWidth="1"/>
    <col min="6405" max="6405" width="0" style="1" hidden="1" customWidth="1"/>
    <col min="6406" max="6406" width="7.21875" style="1" customWidth="1"/>
    <col min="6407" max="6407" width="6.33203125" style="1" customWidth="1"/>
    <col min="6408" max="6408" width="0" style="1" hidden="1" customWidth="1"/>
    <col min="6409" max="6409" width="9.88671875" style="1" customWidth="1"/>
    <col min="6410" max="6411" width="0" style="1" hidden="1" customWidth="1"/>
    <col min="6412" max="6412" width="9.109375" style="1" customWidth="1"/>
    <col min="6413" max="6413" width="0" style="1" hidden="1" customWidth="1"/>
    <col min="6414" max="6414" width="7.21875" style="1" customWidth="1"/>
    <col min="6415" max="6415" width="5.21875" style="1" customWidth="1"/>
    <col min="6416" max="6416" width="10.109375" style="1" customWidth="1"/>
    <col min="6417" max="6417" width="11.5546875" style="1" customWidth="1"/>
    <col min="6418" max="6418" width="6.44140625" style="1" customWidth="1"/>
    <col min="6419" max="6419" width="6.5546875" style="1" customWidth="1"/>
    <col min="6420" max="6420" width="11.5546875" style="1" customWidth="1"/>
    <col min="6421" max="6421" width="12" style="1" customWidth="1"/>
    <col min="6422" max="6422" width="11.5546875" style="1"/>
    <col min="6423" max="6423" width="10.109375" style="1" customWidth="1"/>
    <col min="6424" max="6424" width="10.88671875" style="1" customWidth="1"/>
    <col min="6425" max="6655" width="11.5546875" style="1"/>
    <col min="6656" max="6656" width="5.44140625" style="1" customWidth="1"/>
    <col min="6657" max="6657" width="5.21875" style="1" customWidth="1"/>
    <col min="6658" max="6659" width="0" style="1" hidden="1" customWidth="1"/>
    <col min="6660" max="6660" width="8.21875" style="1" customWidth="1"/>
    <col min="6661" max="6661" width="0" style="1" hidden="1" customWidth="1"/>
    <col min="6662" max="6662" width="7.21875" style="1" customWidth="1"/>
    <col min="6663" max="6663" width="6.33203125" style="1" customWidth="1"/>
    <col min="6664" max="6664" width="0" style="1" hidden="1" customWidth="1"/>
    <col min="6665" max="6665" width="9.88671875" style="1" customWidth="1"/>
    <col min="6666" max="6667" width="0" style="1" hidden="1" customWidth="1"/>
    <col min="6668" max="6668" width="9.109375" style="1" customWidth="1"/>
    <col min="6669" max="6669" width="0" style="1" hidden="1" customWidth="1"/>
    <col min="6670" max="6670" width="7.21875" style="1" customWidth="1"/>
    <col min="6671" max="6671" width="5.21875" style="1" customWidth="1"/>
    <col min="6672" max="6672" width="10.109375" style="1" customWidth="1"/>
    <col min="6673" max="6673" width="11.5546875" style="1" customWidth="1"/>
    <col min="6674" max="6674" width="6.44140625" style="1" customWidth="1"/>
    <col min="6675" max="6675" width="6.5546875" style="1" customWidth="1"/>
    <col min="6676" max="6676" width="11.5546875" style="1" customWidth="1"/>
    <col min="6677" max="6677" width="12" style="1" customWidth="1"/>
    <col min="6678" max="6678" width="11.5546875" style="1"/>
    <col min="6679" max="6679" width="10.109375" style="1" customWidth="1"/>
    <col min="6680" max="6680" width="10.88671875" style="1" customWidth="1"/>
    <col min="6681" max="6911" width="11.5546875" style="1"/>
    <col min="6912" max="6912" width="5.44140625" style="1" customWidth="1"/>
    <col min="6913" max="6913" width="5.21875" style="1" customWidth="1"/>
    <col min="6914" max="6915" width="0" style="1" hidden="1" customWidth="1"/>
    <col min="6916" max="6916" width="8.21875" style="1" customWidth="1"/>
    <col min="6917" max="6917" width="0" style="1" hidden="1" customWidth="1"/>
    <col min="6918" max="6918" width="7.21875" style="1" customWidth="1"/>
    <col min="6919" max="6919" width="6.33203125" style="1" customWidth="1"/>
    <col min="6920" max="6920" width="0" style="1" hidden="1" customWidth="1"/>
    <col min="6921" max="6921" width="9.88671875" style="1" customWidth="1"/>
    <col min="6922" max="6923" width="0" style="1" hidden="1" customWidth="1"/>
    <col min="6924" max="6924" width="9.109375" style="1" customWidth="1"/>
    <col min="6925" max="6925" width="0" style="1" hidden="1" customWidth="1"/>
    <col min="6926" max="6926" width="7.21875" style="1" customWidth="1"/>
    <col min="6927" max="6927" width="5.21875" style="1" customWidth="1"/>
    <col min="6928" max="6928" width="10.109375" style="1" customWidth="1"/>
    <col min="6929" max="6929" width="11.5546875" style="1" customWidth="1"/>
    <col min="6930" max="6930" width="6.44140625" style="1" customWidth="1"/>
    <col min="6931" max="6931" width="6.5546875" style="1" customWidth="1"/>
    <col min="6932" max="6932" width="11.5546875" style="1" customWidth="1"/>
    <col min="6933" max="6933" width="12" style="1" customWidth="1"/>
    <col min="6934" max="6934" width="11.5546875" style="1"/>
    <col min="6935" max="6935" width="10.109375" style="1" customWidth="1"/>
    <col min="6936" max="6936" width="10.88671875" style="1" customWidth="1"/>
    <col min="6937" max="7167" width="11.5546875" style="1"/>
    <col min="7168" max="7168" width="5.44140625" style="1" customWidth="1"/>
    <col min="7169" max="7169" width="5.21875" style="1" customWidth="1"/>
    <col min="7170" max="7171" width="0" style="1" hidden="1" customWidth="1"/>
    <col min="7172" max="7172" width="8.21875" style="1" customWidth="1"/>
    <col min="7173" max="7173" width="0" style="1" hidden="1" customWidth="1"/>
    <col min="7174" max="7174" width="7.21875" style="1" customWidth="1"/>
    <col min="7175" max="7175" width="6.33203125" style="1" customWidth="1"/>
    <col min="7176" max="7176" width="0" style="1" hidden="1" customWidth="1"/>
    <col min="7177" max="7177" width="9.88671875" style="1" customWidth="1"/>
    <col min="7178" max="7179" width="0" style="1" hidden="1" customWidth="1"/>
    <col min="7180" max="7180" width="9.109375" style="1" customWidth="1"/>
    <col min="7181" max="7181" width="0" style="1" hidden="1" customWidth="1"/>
    <col min="7182" max="7182" width="7.21875" style="1" customWidth="1"/>
    <col min="7183" max="7183" width="5.21875" style="1" customWidth="1"/>
    <col min="7184" max="7184" width="10.109375" style="1" customWidth="1"/>
    <col min="7185" max="7185" width="11.5546875" style="1" customWidth="1"/>
    <col min="7186" max="7186" width="6.44140625" style="1" customWidth="1"/>
    <col min="7187" max="7187" width="6.5546875" style="1" customWidth="1"/>
    <col min="7188" max="7188" width="11.5546875" style="1" customWidth="1"/>
    <col min="7189" max="7189" width="12" style="1" customWidth="1"/>
    <col min="7190" max="7190" width="11.5546875" style="1"/>
    <col min="7191" max="7191" width="10.109375" style="1" customWidth="1"/>
    <col min="7192" max="7192" width="10.88671875" style="1" customWidth="1"/>
    <col min="7193" max="7423" width="11.5546875" style="1"/>
    <col min="7424" max="7424" width="5.44140625" style="1" customWidth="1"/>
    <col min="7425" max="7425" width="5.21875" style="1" customWidth="1"/>
    <col min="7426" max="7427" width="0" style="1" hidden="1" customWidth="1"/>
    <col min="7428" max="7428" width="8.21875" style="1" customWidth="1"/>
    <col min="7429" max="7429" width="0" style="1" hidden="1" customWidth="1"/>
    <col min="7430" max="7430" width="7.21875" style="1" customWidth="1"/>
    <col min="7431" max="7431" width="6.33203125" style="1" customWidth="1"/>
    <col min="7432" max="7432" width="0" style="1" hidden="1" customWidth="1"/>
    <col min="7433" max="7433" width="9.88671875" style="1" customWidth="1"/>
    <col min="7434" max="7435" width="0" style="1" hidden="1" customWidth="1"/>
    <col min="7436" max="7436" width="9.109375" style="1" customWidth="1"/>
    <col min="7437" max="7437" width="0" style="1" hidden="1" customWidth="1"/>
    <col min="7438" max="7438" width="7.21875" style="1" customWidth="1"/>
    <col min="7439" max="7439" width="5.21875" style="1" customWidth="1"/>
    <col min="7440" max="7440" width="10.109375" style="1" customWidth="1"/>
    <col min="7441" max="7441" width="11.5546875" style="1" customWidth="1"/>
    <col min="7442" max="7442" width="6.44140625" style="1" customWidth="1"/>
    <col min="7443" max="7443" width="6.5546875" style="1" customWidth="1"/>
    <col min="7444" max="7444" width="11.5546875" style="1" customWidth="1"/>
    <col min="7445" max="7445" width="12" style="1" customWidth="1"/>
    <col min="7446" max="7446" width="11.5546875" style="1"/>
    <col min="7447" max="7447" width="10.109375" style="1" customWidth="1"/>
    <col min="7448" max="7448" width="10.88671875" style="1" customWidth="1"/>
    <col min="7449" max="7679" width="11.5546875" style="1"/>
    <col min="7680" max="7680" width="5.44140625" style="1" customWidth="1"/>
    <col min="7681" max="7681" width="5.21875" style="1" customWidth="1"/>
    <col min="7682" max="7683" width="0" style="1" hidden="1" customWidth="1"/>
    <col min="7684" max="7684" width="8.21875" style="1" customWidth="1"/>
    <col min="7685" max="7685" width="0" style="1" hidden="1" customWidth="1"/>
    <col min="7686" max="7686" width="7.21875" style="1" customWidth="1"/>
    <col min="7687" max="7687" width="6.33203125" style="1" customWidth="1"/>
    <col min="7688" max="7688" width="0" style="1" hidden="1" customWidth="1"/>
    <col min="7689" max="7689" width="9.88671875" style="1" customWidth="1"/>
    <col min="7690" max="7691" width="0" style="1" hidden="1" customWidth="1"/>
    <col min="7692" max="7692" width="9.109375" style="1" customWidth="1"/>
    <col min="7693" max="7693" width="0" style="1" hidden="1" customWidth="1"/>
    <col min="7694" max="7694" width="7.21875" style="1" customWidth="1"/>
    <col min="7695" max="7695" width="5.21875" style="1" customWidth="1"/>
    <col min="7696" max="7696" width="10.109375" style="1" customWidth="1"/>
    <col min="7697" max="7697" width="11.5546875" style="1" customWidth="1"/>
    <col min="7698" max="7698" width="6.44140625" style="1" customWidth="1"/>
    <col min="7699" max="7699" width="6.5546875" style="1" customWidth="1"/>
    <col min="7700" max="7700" width="11.5546875" style="1" customWidth="1"/>
    <col min="7701" max="7701" width="12" style="1" customWidth="1"/>
    <col min="7702" max="7702" width="11.5546875" style="1"/>
    <col min="7703" max="7703" width="10.109375" style="1" customWidth="1"/>
    <col min="7704" max="7704" width="10.88671875" style="1" customWidth="1"/>
    <col min="7705" max="7935" width="11.5546875" style="1"/>
    <col min="7936" max="7936" width="5.44140625" style="1" customWidth="1"/>
    <col min="7937" max="7937" width="5.21875" style="1" customWidth="1"/>
    <col min="7938" max="7939" width="0" style="1" hidden="1" customWidth="1"/>
    <col min="7940" max="7940" width="8.21875" style="1" customWidth="1"/>
    <col min="7941" max="7941" width="0" style="1" hidden="1" customWidth="1"/>
    <col min="7942" max="7942" width="7.21875" style="1" customWidth="1"/>
    <col min="7943" max="7943" width="6.33203125" style="1" customWidth="1"/>
    <col min="7944" max="7944" width="0" style="1" hidden="1" customWidth="1"/>
    <col min="7945" max="7945" width="9.88671875" style="1" customWidth="1"/>
    <col min="7946" max="7947" width="0" style="1" hidden="1" customWidth="1"/>
    <col min="7948" max="7948" width="9.109375" style="1" customWidth="1"/>
    <col min="7949" max="7949" width="0" style="1" hidden="1" customWidth="1"/>
    <col min="7950" max="7950" width="7.21875" style="1" customWidth="1"/>
    <col min="7951" max="7951" width="5.21875" style="1" customWidth="1"/>
    <col min="7952" max="7952" width="10.109375" style="1" customWidth="1"/>
    <col min="7953" max="7953" width="11.5546875" style="1" customWidth="1"/>
    <col min="7954" max="7954" width="6.44140625" style="1" customWidth="1"/>
    <col min="7955" max="7955" width="6.5546875" style="1" customWidth="1"/>
    <col min="7956" max="7956" width="11.5546875" style="1" customWidth="1"/>
    <col min="7957" max="7957" width="12" style="1" customWidth="1"/>
    <col min="7958" max="7958" width="11.5546875" style="1"/>
    <col min="7959" max="7959" width="10.109375" style="1" customWidth="1"/>
    <col min="7960" max="7960" width="10.88671875" style="1" customWidth="1"/>
    <col min="7961" max="8191" width="11.5546875" style="1"/>
    <col min="8192" max="8192" width="5.44140625" style="1" customWidth="1"/>
    <col min="8193" max="8193" width="5.21875" style="1" customWidth="1"/>
    <col min="8194" max="8195" width="0" style="1" hidden="1" customWidth="1"/>
    <col min="8196" max="8196" width="8.21875" style="1" customWidth="1"/>
    <col min="8197" max="8197" width="0" style="1" hidden="1" customWidth="1"/>
    <col min="8198" max="8198" width="7.21875" style="1" customWidth="1"/>
    <col min="8199" max="8199" width="6.33203125" style="1" customWidth="1"/>
    <col min="8200" max="8200" width="0" style="1" hidden="1" customWidth="1"/>
    <col min="8201" max="8201" width="9.88671875" style="1" customWidth="1"/>
    <col min="8202" max="8203" width="0" style="1" hidden="1" customWidth="1"/>
    <col min="8204" max="8204" width="9.109375" style="1" customWidth="1"/>
    <col min="8205" max="8205" width="0" style="1" hidden="1" customWidth="1"/>
    <col min="8206" max="8206" width="7.21875" style="1" customWidth="1"/>
    <col min="8207" max="8207" width="5.21875" style="1" customWidth="1"/>
    <col min="8208" max="8208" width="10.109375" style="1" customWidth="1"/>
    <col min="8209" max="8209" width="11.5546875" style="1" customWidth="1"/>
    <col min="8210" max="8210" width="6.44140625" style="1" customWidth="1"/>
    <col min="8211" max="8211" width="6.5546875" style="1" customWidth="1"/>
    <col min="8212" max="8212" width="11.5546875" style="1" customWidth="1"/>
    <col min="8213" max="8213" width="12" style="1" customWidth="1"/>
    <col min="8214" max="8214" width="11.5546875" style="1"/>
    <col min="8215" max="8215" width="10.109375" style="1" customWidth="1"/>
    <col min="8216" max="8216" width="10.88671875" style="1" customWidth="1"/>
    <col min="8217" max="8447" width="11.5546875" style="1"/>
    <col min="8448" max="8448" width="5.44140625" style="1" customWidth="1"/>
    <col min="8449" max="8449" width="5.21875" style="1" customWidth="1"/>
    <col min="8450" max="8451" width="0" style="1" hidden="1" customWidth="1"/>
    <col min="8452" max="8452" width="8.21875" style="1" customWidth="1"/>
    <col min="8453" max="8453" width="0" style="1" hidden="1" customWidth="1"/>
    <col min="8454" max="8454" width="7.21875" style="1" customWidth="1"/>
    <col min="8455" max="8455" width="6.33203125" style="1" customWidth="1"/>
    <col min="8456" max="8456" width="0" style="1" hidden="1" customWidth="1"/>
    <col min="8457" max="8457" width="9.88671875" style="1" customWidth="1"/>
    <col min="8458" max="8459" width="0" style="1" hidden="1" customWidth="1"/>
    <col min="8460" max="8460" width="9.109375" style="1" customWidth="1"/>
    <col min="8461" max="8461" width="0" style="1" hidden="1" customWidth="1"/>
    <col min="8462" max="8462" width="7.21875" style="1" customWidth="1"/>
    <col min="8463" max="8463" width="5.21875" style="1" customWidth="1"/>
    <col min="8464" max="8464" width="10.109375" style="1" customWidth="1"/>
    <col min="8465" max="8465" width="11.5546875" style="1" customWidth="1"/>
    <col min="8466" max="8466" width="6.44140625" style="1" customWidth="1"/>
    <col min="8467" max="8467" width="6.5546875" style="1" customWidth="1"/>
    <col min="8468" max="8468" width="11.5546875" style="1" customWidth="1"/>
    <col min="8469" max="8469" width="12" style="1" customWidth="1"/>
    <col min="8470" max="8470" width="11.5546875" style="1"/>
    <col min="8471" max="8471" width="10.109375" style="1" customWidth="1"/>
    <col min="8472" max="8472" width="10.88671875" style="1" customWidth="1"/>
    <col min="8473" max="8703" width="11.5546875" style="1"/>
    <col min="8704" max="8704" width="5.44140625" style="1" customWidth="1"/>
    <col min="8705" max="8705" width="5.21875" style="1" customWidth="1"/>
    <col min="8706" max="8707" width="0" style="1" hidden="1" customWidth="1"/>
    <col min="8708" max="8708" width="8.21875" style="1" customWidth="1"/>
    <col min="8709" max="8709" width="0" style="1" hidden="1" customWidth="1"/>
    <col min="8710" max="8710" width="7.21875" style="1" customWidth="1"/>
    <col min="8711" max="8711" width="6.33203125" style="1" customWidth="1"/>
    <col min="8712" max="8712" width="0" style="1" hidden="1" customWidth="1"/>
    <col min="8713" max="8713" width="9.88671875" style="1" customWidth="1"/>
    <col min="8714" max="8715" width="0" style="1" hidden="1" customWidth="1"/>
    <col min="8716" max="8716" width="9.109375" style="1" customWidth="1"/>
    <col min="8717" max="8717" width="0" style="1" hidden="1" customWidth="1"/>
    <col min="8718" max="8718" width="7.21875" style="1" customWidth="1"/>
    <col min="8719" max="8719" width="5.21875" style="1" customWidth="1"/>
    <col min="8720" max="8720" width="10.109375" style="1" customWidth="1"/>
    <col min="8721" max="8721" width="11.5546875" style="1" customWidth="1"/>
    <col min="8722" max="8722" width="6.44140625" style="1" customWidth="1"/>
    <col min="8723" max="8723" width="6.5546875" style="1" customWidth="1"/>
    <col min="8724" max="8724" width="11.5546875" style="1" customWidth="1"/>
    <col min="8725" max="8725" width="12" style="1" customWidth="1"/>
    <col min="8726" max="8726" width="11.5546875" style="1"/>
    <col min="8727" max="8727" width="10.109375" style="1" customWidth="1"/>
    <col min="8728" max="8728" width="10.88671875" style="1" customWidth="1"/>
    <col min="8729" max="8959" width="11.5546875" style="1"/>
    <col min="8960" max="8960" width="5.44140625" style="1" customWidth="1"/>
    <col min="8961" max="8961" width="5.21875" style="1" customWidth="1"/>
    <col min="8962" max="8963" width="0" style="1" hidden="1" customWidth="1"/>
    <col min="8964" max="8964" width="8.21875" style="1" customWidth="1"/>
    <col min="8965" max="8965" width="0" style="1" hidden="1" customWidth="1"/>
    <col min="8966" max="8966" width="7.21875" style="1" customWidth="1"/>
    <col min="8967" max="8967" width="6.33203125" style="1" customWidth="1"/>
    <col min="8968" max="8968" width="0" style="1" hidden="1" customWidth="1"/>
    <col min="8969" max="8969" width="9.88671875" style="1" customWidth="1"/>
    <col min="8970" max="8971" width="0" style="1" hidden="1" customWidth="1"/>
    <col min="8972" max="8972" width="9.109375" style="1" customWidth="1"/>
    <col min="8973" max="8973" width="0" style="1" hidden="1" customWidth="1"/>
    <col min="8974" max="8974" width="7.21875" style="1" customWidth="1"/>
    <col min="8975" max="8975" width="5.21875" style="1" customWidth="1"/>
    <col min="8976" max="8976" width="10.109375" style="1" customWidth="1"/>
    <col min="8977" max="8977" width="11.5546875" style="1" customWidth="1"/>
    <col min="8978" max="8978" width="6.44140625" style="1" customWidth="1"/>
    <col min="8979" max="8979" width="6.5546875" style="1" customWidth="1"/>
    <col min="8980" max="8980" width="11.5546875" style="1" customWidth="1"/>
    <col min="8981" max="8981" width="12" style="1" customWidth="1"/>
    <col min="8982" max="8982" width="11.5546875" style="1"/>
    <col min="8983" max="8983" width="10.109375" style="1" customWidth="1"/>
    <col min="8984" max="8984" width="10.88671875" style="1" customWidth="1"/>
    <col min="8985" max="9215" width="11.5546875" style="1"/>
    <col min="9216" max="9216" width="5.44140625" style="1" customWidth="1"/>
    <col min="9217" max="9217" width="5.21875" style="1" customWidth="1"/>
    <col min="9218" max="9219" width="0" style="1" hidden="1" customWidth="1"/>
    <col min="9220" max="9220" width="8.21875" style="1" customWidth="1"/>
    <col min="9221" max="9221" width="0" style="1" hidden="1" customWidth="1"/>
    <col min="9222" max="9222" width="7.21875" style="1" customWidth="1"/>
    <col min="9223" max="9223" width="6.33203125" style="1" customWidth="1"/>
    <col min="9224" max="9224" width="0" style="1" hidden="1" customWidth="1"/>
    <col min="9225" max="9225" width="9.88671875" style="1" customWidth="1"/>
    <col min="9226" max="9227" width="0" style="1" hidden="1" customWidth="1"/>
    <col min="9228" max="9228" width="9.109375" style="1" customWidth="1"/>
    <col min="9229" max="9229" width="0" style="1" hidden="1" customWidth="1"/>
    <col min="9230" max="9230" width="7.21875" style="1" customWidth="1"/>
    <col min="9231" max="9231" width="5.21875" style="1" customWidth="1"/>
    <col min="9232" max="9232" width="10.109375" style="1" customWidth="1"/>
    <col min="9233" max="9233" width="11.5546875" style="1" customWidth="1"/>
    <col min="9234" max="9234" width="6.44140625" style="1" customWidth="1"/>
    <col min="9235" max="9235" width="6.5546875" style="1" customWidth="1"/>
    <col min="9236" max="9236" width="11.5546875" style="1" customWidth="1"/>
    <col min="9237" max="9237" width="12" style="1" customWidth="1"/>
    <col min="9238" max="9238" width="11.5546875" style="1"/>
    <col min="9239" max="9239" width="10.109375" style="1" customWidth="1"/>
    <col min="9240" max="9240" width="10.88671875" style="1" customWidth="1"/>
    <col min="9241" max="9471" width="11.5546875" style="1"/>
    <col min="9472" max="9472" width="5.44140625" style="1" customWidth="1"/>
    <col min="9473" max="9473" width="5.21875" style="1" customWidth="1"/>
    <col min="9474" max="9475" width="0" style="1" hidden="1" customWidth="1"/>
    <col min="9476" max="9476" width="8.21875" style="1" customWidth="1"/>
    <col min="9477" max="9477" width="0" style="1" hidden="1" customWidth="1"/>
    <col min="9478" max="9478" width="7.21875" style="1" customWidth="1"/>
    <col min="9479" max="9479" width="6.33203125" style="1" customWidth="1"/>
    <col min="9480" max="9480" width="0" style="1" hidden="1" customWidth="1"/>
    <col min="9481" max="9481" width="9.88671875" style="1" customWidth="1"/>
    <col min="9482" max="9483" width="0" style="1" hidden="1" customWidth="1"/>
    <col min="9484" max="9484" width="9.109375" style="1" customWidth="1"/>
    <col min="9485" max="9485" width="0" style="1" hidden="1" customWidth="1"/>
    <col min="9486" max="9486" width="7.21875" style="1" customWidth="1"/>
    <col min="9487" max="9487" width="5.21875" style="1" customWidth="1"/>
    <col min="9488" max="9488" width="10.109375" style="1" customWidth="1"/>
    <col min="9489" max="9489" width="11.5546875" style="1" customWidth="1"/>
    <col min="9490" max="9490" width="6.44140625" style="1" customWidth="1"/>
    <col min="9491" max="9491" width="6.5546875" style="1" customWidth="1"/>
    <col min="9492" max="9492" width="11.5546875" style="1" customWidth="1"/>
    <col min="9493" max="9493" width="12" style="1" customWidth="1"/>
    <col min="9494" max="9494" width="11.5546875" style="1"/>
    <col min="9495" max="9495" width="10.109375" style="1" customWidth="1"/>
    <col min="9496" max="9496" width="10.88671875" style="1" customWidth="1"/>
    <col min="9497" max="9727" width="11.5546875" style="1"/>
    <col min="9728" max="9728" width="5.44140625" style="1" customWidth="1"/>
    <col min="9729" max="9729" width="5.21875" style="1" customWidth="1"/>
    <col min="9730" max="9731" width="0" style="1" hidden="1" customWidth="1"/>
    <col min="9732" max="9732" width="8.21875" style="1" customWidth="1"/>
    <col min="9733" max="9733" width="0" style="1" hidden="1" customWidth="1"/>
    <col min="9734" max="9734" width="7.21875" style="1" customWidth="1"/>
    <col min="9735" max="9735" width="6.33203125" style="1" customWidth="1"/>
    <col min="9736" max="9736" width="0" style="1" hidden="1" customWidth="1"/>
    <col min="9737" max="9737" width="9.88671875" style="1" customWidth="1"/>
    <col min="9738" max="9739" width="0" style="1" hidden="1" customWidth="1"/>
    <col min="9740" max="9740" width="9.109375" style="1" customWidth="1"/>
    <col min="9741" max="9741" width="0" style="1" hidden="1" customWidth="1"/>
    <col min="9742" max="9742" width="7.21875" style="1" customWidth="1"/>
    <col min="9743" max="9743" width="5.21875" style="1" customWidth="1"/>
    <col min="9744" max="9744" width="10.109375" style="1" customWidth="1"/>
    <col min="9745" max="9745" width="11.5546875" style="1" customWidth="1"/>
    <col min="9746" max="9746" width="6.44140625" style="1" customWidth="1"/>
    <col min="9747" max="9747" width="6.5546875" style="1" customWidth="1"/>
    <col min="9748" max="9748" width="11.5546875" style="1" customWidth="1"/>
    <col min="9749" max="9749" width="12" style="1" customWidth="1"/>
    <col min="9750" max="9750" width="11.5546875" style="1"/>
    <col min="9751" max="9751" width="10.109375" style="1" customWidth="1"/>
    <col min="9752" max="9752" width="10.88671875" style="1" customWidth="1"/>
    <col min="9753" max="9983" width="11.5546875" style="1"/>
    <col min="9984" max="9984" width="5.44140625" style="1" customWidth="1"/>
    <col min="9985" max="9985" width="5.21875" style="1" customWidth="1"/>
    <col min="9986" max="9987" width="0" style="1" hidden="1" customWidth="1"/>
    <col min="9988" max="9988" width="8.21875" style="1" customWidth="1"/>
    <col min="9989" max="9989" width="0" style="1" hidden="1" customWidth="1"/>
    <col min="9990" max="9990" width="7.21875" style="1" customWidth="1"/>
    <col min="9991" max="9991" width="6.33203125" style="1" customWidth="1"/>
    <col min="9992" max="9992" width="0" style="1" hidden="1" customWidth="1"/>
    <col min="9993" max="9993" width="9.88671875" style="1" customWidth="1"/>
    <col min="9994" max="9995" width="0" style="1" hidden="1" customWidth="1"/>
    <col min="9996" max="9996" width="9.109375" style="1" customWidth="1"/>
    <col min="9997" max="9997" width="0" style="1" hidden="1" customWidth="1"/>
    <col min="9998" max="9998" width="7.21875" style="1" customWidth="1"/>
    <col min="9999" max="9999" width="5.21875" style="1" customWidth="1"/>
    <col min="10000" max="10000" width="10.109375" style="1" customWidth="1"/>
    <col min="10001" max="10001" width="11.5546875" style="1" customWidth="1"/>
    <col min="10002" max="10002" width="6.44140625" style="1" customWidth="1"/>
    <col min="10003" max="10003" width="6.5546875" style="1" customWidth="1"/>
    <col min="10004" max="10004" width="11.5546875" style="1" customWidth="1"/>
    <col min="10005" max="10005" width="12" style="1" customWidth="1"/>
    <col min="10006" max="10006" width="11.5546875" style="1"/>
    <col min="10007" max="10007" width="10.109375" style="1" customWidth="1"/>
    <col min="10008" max="10008" width="10.88671875" style="1" customWidth="1"/>
    <col min="10009" max="10239" width="11.5546875" style="1"/>
    <col min="10240" max="10240" width="5.44140625" style="1" customWidth="1"/>
    <col min="10241" max="10241" width="5.21875" style="1" customWidth="1"/>
    <col min="10242" max="10243" width="0" style="1" hidden="1" customWidth="1"/>
    <col min="10244" max="10244" width="8.21875" style="1" customWidth="1"/>
    <col min="10245" max="10245" width="0" style="1" hidden="1" customWidth="1"/>
    <col min="10246" max="10246" width="7.21875" style="1" customWidth="1"/>
    <col min="10247" max="10247" width="6.33203125" style="1" customWidth="1"/>
    <col min="10248" max="10248" width="0" style="1" hidden="1" customWidth="1"/>
    <col min="10249" max="10249" width="9.88671875" style="1" customWidth="1"/>
    <col min="10250" max="10251" width="0" style="1" hidden="1" customWidth="1"/>
    <col min="10252" max="10252" width="9.109375" style="1" customWidth="1"/>
    <col min="10253" max="10253" width="0" style="1" hidden="1" customWidth="1"/>
    <col min="10254" max="10254" width="7.21875" style="1" customWidth="1"/>
    <col min="10255" max="10255" width="5.21875" style="1" customWidth="1"/>
    <col min="10256" max="10256" width="10.109375" style="1" customWidth="1"/>
    <col min="10257" max="10257" width="11.5546875" style="1" customWidth="1"/>
    <col min="10258" max="10258" width="6.44140625" style="1" customWidth="1"/>
    <col min="10259" max="10259" width="6.5546875" style="1" customWidth="1"/>
    <col min="10260" max="10260" width="11.5546875" style="1" customWidth="1"/>
    <col min="10261" max="10261" width="12" style="1" customWidth="1"/>
    <col min="10262" max="10262" width="11.5546875" style="1"/>
    <col min="10263" max="10263" width="10.109375" style="1" customWidth="1"/>
    <col min="10264" max="10264" width="10.88671875" style="1" customWidth="1"/>
    <col min="10265" max="10495" width="11.5546875" style="1"/>
    <col min="10496" max="10496" width="5.44140625" style="1" customWidth="1"/>
    <col min="10497" max="10497" width="5.21875" style="1" customWidth="1"/>
    <col min="10498" max="10499" width="0" style="1" hidden="1" customWidth="1"/>
    <col min="10500" max="10500" width="8.21875" style="1" customWidth="1"/>
    <col min="10501" max="10501" width="0" style="1" hidden="1" customWidth="1"/>
    <col min="10502" max="10502" width="7.21875" style="1" customWidth="1"/>
    <col min="10503" max="10503" width="6.33203125" style="1" customWidth="1"/>
    <col min="10504" max="10504" width="0" style="1" hidden="1" customWidth="1"/>
    <col min="10505" max="10505" width="9.88671875" style="1" customWidth="1"/>
    <col min="10506" max="10507" width="0" style="1" hidden="1" customWidth="1"/>
    <col min="10508" max="10508" width="9.109375" style="1" customWidth="1"/>
    <col min="10509" max="10509" width="0" style="1" hidden="1" customWidth="1"/>
    <col min="10510" max="10510" width="7.21875" style="1" customWidth="1"/>
    <col min="10511" max="10511" width="5.21875" style="1" customWidth="1"/>
    <col min="10512" max="10512" width="10.109375" style="1" customWidth="1"/>
    <col min="10513" max="10513" width="11.5546875" style="1" customWidth="1"/>
    <col min="10514" max="10514" width="6.44140625" style="1" customWidth="1"/>
    <col min="10515" max="10515" width="6.5546875" style="1" customWidth="1"/>
    <col min="10516" max="10516" width="11.5546875" style="1" customWidth="1"/>
    <col min="10517" max="10517" width="12" style="1" customWidth="1"/>
    <col min="10518" max="10518" width="11.5546875" style="1"/>
    <col min="10519" max="10519" width="10.109375" style="1" customWidth="1"/>
    <col min="10520" max="10520" width="10.88671875" style="1" customWidth="1"/>
    <col min="10521" max="10751" width="11.5546875" style="1"/>
    <col min="10752" max="10752" width="5.44140625" style="1" customWidth="1"/>
    <col min="10753" max="10753" width="5.21875" style="1" customWidth="1"/>
    <col min="10754" max="10755" width="0" style="1" hidden="1" customWidth="1"/>
    <col min="10756" max="10756" width="8.21875" style="1" customWidth="1"/>
    <col min="10757" max="10757" width="0" style="1" hidden="1" customWidth="1"/>
    <col min="10758" max="10758" width="7.21875" style="1" customWidth="1"/>
    <col min="10759" max="10759" width="6.33203125" style="1" customWidth="1"/>
    <col min="10760" max="10760" width="0" style="1" hidden="1" customWidth="1"/>
    <col min="10761" max="10761" width="9.88671875" style="1" customWidth="1"/>
    <col min="10762" max="10763" width="0" style="1" hidden="1" customWidth="1"/>
    <col min="10764" max="10764" width="9.109375" style="1" customWidth="1"/>
    <col min="10765" max="10765" width="0" style="1" hidden="1" customWidth="1"/>
    <col min="10766" max="10766" width="7.21875" style="1" customWidth="1"/>
    <col min="10767" max="10767" width="5.21875" style="1" customWidth="1"/>
    <col min="10768" max="10768" width="10.109375" style="1" customWidth="1"/>
    <col min="10769" max="10769" width="11.5546875" style="1" customWidth="1"/>
    <col min="10770" max="10770" width="6.44140625" style="1" customWidth="1"/>
    <col min="10771" max="10771" width="6.5546875" style="1" customWidth="1"/>
    <col min="10772" max="10772" width="11.5546875" style="1" customWidth="1"/>
    <col min="10773" max="10773" width="12" style="1" customWidth="1"/>
    <col min="10774" max="10774" width="11.5546875" style="1"/>
    <col min="10775" max="10775" width="10.109375" style="1" customWidth="1"/>
    <col min="10776" max="10776" width="10.88671875" style="1" customWidth="1"/>
    <col min="10777" max="11007" width="11.5546875" style="1"/>
    <col min="11008" max="11008" width="5.44140625" style="1" customWidth="1"/>
    <col min="11009" max="11009" width="5.21875" style="1" customWidth="1"/>
    <col min="11010" max="11011" width="0" style="1" hidden="1" customWidth="1"/>
    <col min="11012" max="11012" width="8.21875" style="1" customWidth="1"/>
    <col min="11013" max="11013" width="0" style="1" hidden="1" customWidth="1"/>
    <col min="11014" max="11014" width="7.21875" style="1" customWidth="1"/>
    <col min="11015" max="11015" width="6.33203125" style="1" customWidth="1"/>
    <col min="11016" max="11016" width="0" style="1" hidden="1" customWidth="1"/>
    <col min="11017" max="11017" width="9.88671875" style="1" customWidth="1"/>
    <col min="11018" max="11019" width="0" style="1" hidden="1" customWidth="1"/>
    <col min="11020" max="11020" width="9.109375" style="1" customWidth="1"/>
    <col min="11021" max="11021" width="0" style="1" hidden="1" customWidth="1"/>
    <col min="11022" max="11022" width="7.21875" style="1" customWidth="1"/>
    <col min="11023" max="11023" width="5.21875" style="1" customWidth="1"/>
    <col min="11024" max="11024" width="10.109375" style="1" customWidth="1"/>
    <col min="11025" max="11025" width="11.5546875" style="1" customWidth="1"/>
    <col min="11026" max="11026" width="6.44140625" style="1" customWidth="1"/>
    <col min="11027" max="11027" width="6.5546875" style="1" customWidth="1"/>
    <col min="11028" max="11028" width="11.5546875" style="1" customWidth="1"/>
    <col min="11029" max="11029" width="12" style="1" customWidth="1"/>
    <col min="11030" max="11030" width="11.5546875" style="1"/>
    <col min="11031" max="11031" width="10.109375" style="1" customWidth="1"/>
    <col min="11032" max="11032" width="10.88671875" style="1" customWidth="1"/>
    <col min="11033" max="11263" width="11.5546875" style="1"/>
    <col min="11264" max="11264" width="5.44140625" style="1" customWidth="1"/>
    <col min="11265" max="11265" width="5.21875" style="1" customWidth="1"/>
    <col min="11266" max="11267" width="0" style="1" hidden="1" customWidth="1"/>
    <col min="11268" max="11268" width="8.21875" style="1" customWidth="1"/>
    <col min="11269" max="11269" width="0" style="1" hidden="1" customWidth="1"/>
    <col min="11270" max="11270" width="7.21875" style="1" customWidth="1"/>
    <col min="11271" max="11271" width="6.33203125" style="1" customWidth="1"/>
    <col min="11272" max="11272" width="0" style="1" hidden="1" customWidth="1"/>
    <col min="11273" max="11273" width="9.88671875" style="1" customWidth="1"/>
    <col min="11274" max="11275" width="0" style="1" hidden="1" customWidth="1"/>
    <col min="11276" max="11276" width="9.109375" style="1" customWidth="1"/>
    <col min="11277" max="11277" width="0" style="1" hidden="1" customWidth="1"/>
    <col min="11278" max="11278" width="7.21875" style="1" customWidth="1"/>
    <col min="11279" max="11279" width="5.21875" style="1" customWidth="1"/>
    <col min="11280" max="11280" width="10.109375" style="1" customWidth="1"/>
    <col min="11281" max="11281" width="11.5546875" style="1" customWidth="1"/>
    <col min="11282" max="11282" width="6.44140625" style="1" customWidth="1"/>
    <col min="11283" max="11283" width="6.5546875" style="1" customWidth="1"/>
    <col min="11284" max="11284" width="11.5546875" style="1" customWidth="1"/>
    <col min="11285" max="11285" width="12" style="1" customWidth="1"/>
    <col min="11286" max="11286" width="11.5546875" style="1"/>
    <col min="11287" max="11287" width="10.109375" style="1" customWidth="1"/>
    <col min="11288" max="11288" width="10.88671875" style="1" customWidth="1"/>
    <col min="11289" max="11519" width="11.5546875" style="1"/>
    <col min="11520" max="11520" width="5.44140625" style="1" customWidth="1"/>
    <col min="11521" max="11521" width="5.21875" style="1" customWidth="1"/>
    <col min="11522" max="11523" width="0" style="1" hidden="1" customWidth="1"/>
    <col min="11524" max="11524" width="8.21875" style="1" customWidth="1"/>
    <col min="11525" max="11525" width="0" style="1" hidden="1" customWidth="1"/>
    <col min="11526" max="11526" width="7.21875" style="1" customWidth="1"/>
    <col min="11527" max="11527" width="6.33203125" style="1" customWidth="1"/>
    <col min="11528" max="11528" width="0" style="1" hidden="1" customWidth="1"/>
    <col min="11529" max="11529" width="9.88671875" style="1" customWidth="1"/>
    <col min="11530" max="11531" width="0" style="1" hidden="1" customWidth="1"/>
    <col min="11532" max="11532" width="9.109375" style="1" customWidth="1"/>
    <col min="11533" max="11533" width="0" style="1" hidden="1" customWidth="1"/>
    <col min="11534" max="11534" width="7.21875" style="1" customWidth="1"/>
    <col min="11535" max="11535" width="5.21875" style="1" customWidth="1"/>
    <col min="11536" max="11536" width="10.109375" style="1" customWidth="1"/>
    <col min="11537" max="11537" width="11.5546875" style="1" customWidth="1"/>
    <col min="11538" max="11538" width="6.44140625" style="1" customWidth="1"/>
    <col min="11539" max="11539" width="6.5546875" style="1" customWidth="1"/>
    <col min="11540" max="11540" width="11.5546875" style="1" customWidth="1"/>
    <col min="11541" max="11541" width="12" style="1" customWidth="1"/>
    <col min="11542" max="11542" width="11.5546875" style="1"/>
    <col min="11543" max="11543" width="10.109375" style="1" customWidth="1"/>
    <col min="11544" max="11544" width="10.88671875" style="1" customWidth="1"/>
    <col min="11545" max="11775" width="11.5546875" style="1"/>
    <col min="11776" max="11776" width="5.44140625" style="1" customWidth="1"/>
    <col min="11777" max="11777" width="5.21875" style="1" customWidth="1"/>
    <col min="11778" max="11779" width="0" style="1" hidden="1" customWidth="1"/>
    <col min="11780" max="11780" width="8.21875" style="1" customWidth="1"/>
    <col min="11781" max="11781" width="0" style="1" hidden="1" customWidth="1"/>
    <col min="11782" max="11782" width="7.21875" style="1" customWidth="1"/>
    <col min="11783" max="11783" width="6.33203125" style="1" customWidth="1"/>
    <col min="11784" max="11784" width="0" style="1" hidden="1" customWidth="1"/>
    <col min="11785" max="11785" width="9.88671875" style="1" customWidth="1"/>
    <col min="11786" max="11787" width="0" style="1" hidden="1" customWidth="1"/>
    <col min="11788" max="11788" width="9.109375" style="1" customWidth="1"/>
    <col min="11789" max="11789" width="0" style="1" hidden="1" customWidth="1"/>
    <col min="11790" max="11790" width="7.21875" style="1" customWidth="1"/>
    <col min="11791" max="11791" width="5.21875" style="1" customWidth="1"/>
    <col min="11792" max="11792" width="10.109375" style="1" customWidth="1"/>
    <col min="11793" max="11793" width="11.5546875" style="1" customWidth="1"/>
    <col min="11794" max="11794" width="6.44140625" style="1" customWidth="1"/>
    <col min="11795" max="11795" width="6.5546875" style="1" customWidth="1"/>
    <col min="11796" max="11796" width="11.5546875" style="1" customWidth="1"/>
    <col min="11797" max="11797" width="12" style="1" customWidth="1"/>
    <col min="11798" max="11798" width="11.5546875" style="1"/>
    <col min="11799" max="11799" width="10.109375" style="1" customWidth="1"/>
    <col min="11800" max="11800" width="10.88671875" style="1" customWidth="1"/>
    <col min="11801" max="12031" width="11.5546875" style="1"/>
    <col min="12032" max="12032" width="5.44140625" style="1" customWidth="1"/>
    <col min="12033" max="12033" width="5.21875" style="1" customWidth="1"/>
    <col min="12034" max="12035" width="0" style="1" hidden="1" customWidth="1"/>
    <col min="12036" max="12036" width="8.21875" style="1" customWidth="1"/>
    <col min="12037" max="12037" width="0" style="1" hidden="1" customWidth="1"/>
    <col min="12038" max="12038" width="7.21875" style="1" customWidth="1"/>
    <col min="12039" max="12039" width="6.33203125" style="1" customWidth="1"/>
    <col min="12040" max="12040" width="0" style="1" hidden="1" customWidth="1"/>
    <col min="12041" max="12041" width="9.88671875" style="1" customWidth="1"/>
    <col min="12042" max="12043" width="0" style="1" hidden="1" customWidth="1"/>
    <col min="12044" max="12044" width="9.109375" style="1" customWidth="1"/>
    <col min="12045" max="12045" width="0" style="1" hidden="1" customWidth="1"/>
    <col min="12046" max="12046" width="7.21875" style="1" customWidth="1"/>
    <col min="12047" max="12047" width="5.21875" style="1" customWidth="1"/>
    <col min="12048" max="12048" width="10.109375" style="1" customWidth="1"/>
    <col min="12049" max="12049" width="11.5546875" style="1" customWidth="1"/>
    <col min="12050" max="12050" width="6.44140625" style="1" customWidth="1"/>
    <col min="12051" max="12051" width="6.5546875" style="1" customWidth="1"/>
    <col min="12052" max="12052" width="11.5546875" style="1" customWidth="1"/>
    <col min="12053" max="12053" width="12" style="1" customWidth="1"/>
    <col min="12054" max="12054" width="11.5546875" style="1"/>
    <col min="12055" max="12055" width="10.109375" style="1" customWidth="1"/>
    <col min="12056" max="12056" width="10.88671875" style="1" customWidth="1"/>
    <col min="12057" max="12287" width="11.5546875" style="1"/>
    <col min="12288" max="12288" width="5.44140625" style="1" customWidth="1"/>
    <col min="12289" max="12289" width="5.21875" style="1" customWidth="1"/>
    <col min="12290" max="12291" width="0" style="1" hidden="1" customWidth="1"/>
    <col min="12292" max="12292" width="8.21875" style="1" customWidth="1"/>
    <col min="12293" max="12293" width="0" style="1" hidden="1" customWidth="1"/>
    <col min="12294" max="12294" width="7.21875" style="1" customWidth="1"/>
    <col min="12295" max="12295" width="6.33203125" style="1" customWidth="1"/>
    <col min="12296" max="12296" width="0" style="1" hidden="1" customWidth="1"/>
    <col min="12297" max="12297" width="9.88671875" style="1" customWidth="1"/>
    <col min="12298" max="12299" width="0" style="1" hidden="1" customWidth="1"/>
    <col min="12300" max="12300" width="9.109375" style="1" customWidth="1"/>
    <col min="12301" max="12301" width="0" style="1" hidden="1" customWidth="1"/>
    <col min="12302" max="12302" width="7.21875" style="1" customWidth="1"/>
    <col min="12303" max="12303" width="5.21875" style="1" customWidth="1"/>
    <col min="12304" max="12304" width="10.109375" style="1" customWidth="1"/>
    <col min="12305" max="12305" width="11.5546875" style="1" customWidth="1"/>
    <col min="12306" max="12306" width="6.44140625" style="1" customWidth="1"/>
    <col min="12307" max="12307" width="6.5546875" style="1" customWidth="1"/>
    <col min="12308" max="12308" width="11.5546875" style="1" customWidth="1"/>
    <col min="12309" max="12309" width="12" style="1" customWidth="1"/>
    <col min="12310" max="12310" width="11.5546875" style="1"/>
    <col min="12311" max="12311" width="10.109375" style="1" customWidth="1"/>
    <col min="12312" max="12312" width="10.88671875" style="1" customWidth="1"/>
    <col min="12313" max="12543" width="11.5546875" style="1"/>
    <col min="12544" max="12544" width="5.44140625" style="1" customWidth="1"/>
    <col min="12545" max="12545" width="5.21875" style="1" customWidth="1"/>
    <col min="12546" max="12547" width="0" style="1" hidden="1" customWidth="1"/>
    <col min="12548" max="12548" width="8.21875" style="1" customWidth="1"/>
    <col min="12549" max="12549" width="0" style="1" hidden="1" customWidth="1"/>
    <col min="12550" max="12550" width="7.21875" style="1" customWidth="1"/>
    <col min="12551" max="12551" width="6.33203125" style="1" customWidth="1"/>
    <col min="12552" max="12552" width="0" style="1" hidden="1" customWidth="1"/>
    <col min="12553" max="12553" width="9.88671875" style="1" customWidth="1"/>
    <col min="12554" max="12555" width="0" style="1" hidden="1" customWidth="1"/>
    <col min="12556" max="12556" width="9.109375" style="1" customWidth="1"/>
    <col min="12557" max="12557" width="0" style="1" hidden="1" customWidth="1"/>
    <col min="12558" max="12558" width="7.21875" style="1" customWidth="1"/>
    <col min="12559" max="12559" width="5.21875" style="1" customWidth="1"/>
    <col min="12560" max="12560" width="10.109375" style="1" customWidth="1"/>
    <col min="12561" max="12561" width="11.5546875" style="1" customWidth="1"/>
    <col min="12562" max="12562" width="6.44140625" style="1" customWidth="1"/>
    <col min="12563" max="12563" width="6.5546875" style="1" customWidth="1"/>
    <col min="12564" max="12564" width="11.5546875" style="1" customWidth="1"/>
    <col min="12565" max="12565" width="12" style="1" customWidth="1"/>
    <col min="12566" max="12566" width="11.5546875" style="1"/>
    <col min="12567" max="12567" width="10.109375" style="1" customWidth="1"/>
    <col min="12568" max="12568" width="10.88671875" style="1" customWidth="1"/>
    <col min="12569" max="12799" width="11.5546875" style="1"/>
    <col min="12800" max="12800" width="5.44140625" style="1" customWidth="1"/>
    <col min="12801" max="12801" width="5.21875" style="1" customWidth="1"/>
    <col min="12802" max="12803" width="0" style="1" hidden="1" customWidth="1"/>
    <col min="12804" max="12804" width="8.21875" style="1" customWidth="1"/>
    <col min="12805" max="12805" width="0" style="1" hidden="1" customWidth="1"/>
    <col min="12806" max="12806" width="7.21875" style="1" customWidth="1"/>
    <col min="12807" max="12807" width="6.33203125" style="1" customWidth="1"/>
    <col min="12808" max="12808" width="0" style="1" hidden="1" customWidth="1"/>
    <col min="12809" max="12809" width="9.88671875" style="1" customWidth="1"/>
    <col min="12810" max="12811" width="0" style="1" hidden="1" customWidth="1"/>
    <col min="12812" max="12812" width="9.109375" style="1" customWidth="1"/>
    <col min="12813" max="12813" width="0" style="1" hidden="1" customWidth="1"/>
    <col min="12814" max="12814" width="7.21875" style="1" customWidth="1"/>
    <col min="12815" max="12815" width="5.21875" style="1" customWidth="1"/>
    <col min="12816" max="12816" width="10.109375" style="1" customWidth="1"/>
    <col min="12817" max="12817" width="11.5546875" style="1" customWidth="1"/>
    <col min="12818" max="12818" width="6.44140625" style="1" customWidth="1"/>
    <col min="12819" max="12819" width="6.5546875" style="1" customWidth="1"/>
    <col min="12820" max="12820" width="11.5546875" style="1" customWidth="1"/>
    <col min="12821" max="12821" width="12" style="1" customWidth="1"/>
    <col min="12822" max="12822" width="11.5546875" style="1"/>
    <col min="12823" max="12823" width="10.109375" style="1" customWidth="1"/>
    <col min="12824" max="12824" width="10.88671875" style="1" customWidth="1"/>
    <col min="12825" max="13055" width="11.5546875" style="1"/>
    <col min="13056" max="13056" width="5.44140625" style="1" customWidth="1"/>
    <col min="13057" max="13057" width="5.21875" style="1" customWidth="1"/>
    <col min="13058" max="13059" width="0" style="1" hidden="1" customWidth="1"/>
    <col min="13060" max="13060" width="8.21875" style="1" customWidth="1"/>
    <col min="13061" max="13061" width="0" style="1" hidden="1" customWidth="1"/>
    <col min="13062" max="13062" width="7.21875" style="1" customWidth="1"/>
    <col min="13063" max="13063" width="6.33203125" style="1" customWidth="1"/>
    <col min="13064" max="13064" width="0" style="1" hidden="1" customWidth="1"/>
    <col min="13065" max="13065" width="9.88671875" style="1" customWidth="1"/>
    <col min="13066" max="13067" width="0" style="1" hidden="1" customWidth="1"/>
    <col min="13068" max="13068" width="9.109375" style="1" customWidth="1"/>
    <col min="13069" max="13069" width="0" style="1" hidden="1" customWidth="1"/>
    <col min="13070" max="13070" width="7.21875" style="1" customWidth="1"/>
    <col min="13071" max="13071" width="5.21875" style="1" customWidth="1"/>
    <col min="13072" max="13072" width="10.109375" style="1" customWidth="1"/>
    <col min="13073" max="13073" width="11.5546875" style="1" customWidth="1"/>
    <col min="13074" max="13074" width="6.44140625" style="1" customWidth="1"/>
    <col min="13075" max="13075" width="6.5546875" style="1" customWidth="1"/>
    <col min="13076" max="13076" width="11.5546875" style="1" customWidth="1"/>
    <col min="13077" max="13077" width="12" style="1" customWidth="1"/>
    <col min="13078" max="13078" width="11.5546875" style="1"/>
    <col min="13079" max="13079" width="10.109375" style="1" customWidth="1"/>
    <col min="13080" max="13080" width="10.88671875" style="1" customWidth="1"/>
    <col min="13081" max="13311" width="11.5546875" style="1"/>
    <col min="13312" max="13312" width="5.44140625" style="1" customWidth="1"/>
    <col min="13313" max="13313" width="5.21875" style="1" customWidth="1"/>
    <col min="13314" max="13315" width="0" style="1" hidden="1" customWidth="1"/>
    <col min="13316" max="13316" width="8.21875" style="1" customWidth="1"/>
    <col min="13317" max="13317" width="0" style="1" hidden="1" customWidth="1"/>
    <col min="13318" max="13318" width="7.21875" style="1" customWidth="1"/>
    <col min="13319" max="13319" width="6.33203125" style="1" customWidth="1"/>
    <col min="13320" max="13320" width="0" style="1" hidden="1" customWidth="1"/>
    <col min="13321" max="13321" width="9.88671875" style="1" customWidth="1"/>
    <col min="13322" max="13323" width="0" style="1" hidden="1" customWidth="1"/>
    <col min="13324" max="13324" width="9.109375" style="1" customWidth="1"/>
    <col min="13325" max="13325" width="0" style="1" hidden="1" customWidth="1"/>
    <col min="13326" max="13326" width="7.21875" style="1" customWidth="1"/>
    <col min="13327" max="13327" width="5.21875" style="1" customWidth="1"/>
    <col min="13328" max="13328" width="10.109375" style="1" customWidth="1"/>
    <col min="13329" max="13329" width="11.5546875" style="1" customWidth="1"/>
    <col min="13330" max="13330" width="6.44140625" style="1" customWidth="1"/>
    <col min="13331" max="13331" width="6.5546875" style="1" customWidth="1"/>
    <col min="13332" max="13332" width="11.5546875" style="1" customWidth="1"/>
    <col min="13333" max="13333" width="12" style="1" customWidth="1"/>
    <col min="13334" max="13334" width="11.5546875" style="1"/>
    <col min="13335" max="13335" width="10.109375" style="1" customWidth="1"/>
    <col min="13336" max="13336" width="10.88671875" style="1" customWidth="1"/>
    <col min="13337" max="13567" width="11.5546875" style="1"/>
    <col min="13568" max="13568" width="5.44140625" style="1" customWidth="1"/>
    <col min="13569" max="13569" width="5.21875" style="1" customWidth="1"/>
    <col min="13570" max="13571" width="0" style="1" hidden="1" customWidth="1"/>
    <col min="13572" max="13572" width="8.21875" style="1" customWidth="1"/>
    <col min="13573" max="13573" width="0" style="1" hidden="1" customWidth="1"/>
    <col min="13574" max="13574" width="7.21875" style="1" customWidth="1"/>
    <col min="13575" max="13575" width="6.33203125" style="1" customWidth="1"/>
    <col min="13576" max="13576" width="0" style="1" hidden="1" customWidth="1"/>
    <col min="13577" max="13577" width="9.88671875" style="1" customWidth="1"/>
    <col min="13578" max="13579" width="0" style="1" hidden="1" customWidth="1"/>
    <col min="13580" max="13580" width="9.109375" style="1" customWidth="1"/>
    <col min="13581" max="13581" width="0" style="1" hidden="1" customWidth="1"/>
    <col min="13582" max="13582" width="7.21875" style="1" customWidth="1"/>
    <col min="13583" max="13583" width="5.21875" style="1" customWidth="1"/>
    <col min="13584" max="13584" width="10.109375" style="1" customWidth="1"/>
    <col min="13585" max="13585" width="11.5546875" style="1" customWidth="1"/>
    <col min="13586" max="13586" width="6.44140625" style="1" customWidth="1"/>
    <col min="13587" max="13587" width="6.5546875" style="1" customWidth="1"/>
    <col min="13588" max="13588" width="11.5546875" style="1" customWidth="1"/>
    <col min="13589" max="13589" width="12" style="1" customWidth="1"/>
    <col min="13590" max="13590" width="11.5546875" style="1"/>
    <col min="13591" max="13591" width="10.109375" style="1" customWidth="1"/>
    <col min="13592" max="13592" width="10.88671875" style="1" customWidth="1"/>
    <col min="13593" max="13823" width="11.5546875" style="1"/>
    <col min="13824" max="13824" width="5.44140625" style="1" customWidth="1"/>
    <col min="13825" max="13825" width="5.21875" style="1" customWidth="1"/>
    <col min="13826" max="13827" width="0" style="1" hidden="1" customWidth="1"/>
    <col min="13828" max="13828" width="8.21875" style="1" customWidth="1"/>
    <col min="13829" max="13829" width="0" style="1" hidden="1" customWidth="1"/>
    <col min="13830" max="13830" width="7.21875" style="1" customWidth="1"/>
    <col min="13831" max="13831" width="6.33203125" style="1" customWidth="1"/>
    <col min="13832" max="13832" width="0" style="1" hidden="1" customWidth="1"/>
    <col min="13833" max="13833" width="9.88671875" style="1" customWidth="1"/>
    <col min="13834" max="13835" width="0" style="1" hidden="1" customWidth="1"/>
    <col min="13836" max="13836" width="9.109375" style="1" customWidth="1"/>
    <col min="13837" max="13837" width="0" style="1" hidden="1" customWidth="1"/>
    <col min="13838" max="13838" width="7.21875" style="1" customWidth="1"/>
    <col min="13839" max="13839" width="5.21875" style="1" customWidth="1"/>
    <col min="13840" max="13840" width="10.109375" style="1" customWidth="1"/>
    <col min="13841" max="13841" width="11.5546875" style="1" customWidth="1"/>
    <col min="13842" max="13842" width="6.44140625" style="1" customWidth="1"/>
    <col min="13843" max="13843" width="6.5546875" style="1" customWidth="1"/>
    <col min="13844" max="13844" width="11.5546875" style="1" customWidth="1"/>
    <col min="13845" max="13845" width="12" style="1" customWidth="1"/>
    <col min="13846" max="13846" width="11.5546875" style="1"/>
    <col min="13847" max="13847" width="10.109375" style="1" customWidth="1"/>
    <col min="13848" max="13848" width="10.88671875" style="1" customWidth="1"/>
    <col min="13849" max="14079" width="11.5546875" style="1"/>
    <col min="14080" max="14080" width="5.44140625" style="1" customWidth="1"/>
    <col min="14081" max="14081" width="5.21875" style="1" customWidth="1"/>
    <col min="14082" max="14083" width="0" style="1" hidden="1" customWidth="1"/>
    <col min="14084" max="14084" width="8.21875" style="1" customWidth="1"/>
    <col min="14085" max="14085" width="0" style="1" hidden="1" customWidth="1"/>
    <col min="14086" max="14086" width="7.21875" style="1" customWidth="1"/>
    <col min="14087" max="14087" width="6.33203125" style="1" customWidth="1"/>
    <col min="14088" max="14088" width="0" style="1" hidden="1" customWidth="1"/>
    <col min="14089" max="14089" width="9.88671875" style="1" customWidth="1"/>
    <col min="14090" max="14091" width="0" style="1" hidden="1" customWidth="1"/>
    <col min="14092" max="14092" width="9.109375" style="1" customWidth="1"/>
    <col min="14093" max="14093" width="0" style="1" hidden="1" customWidth="1"/>
    <col min="14094" max="14094" width="7.21875" style="1" customWidth="1"/>
    <col min="14095" max="14095" width="5.21875" style="1" customWidth="1"/>
    <col min="14096" max="14096" width="10.109375" style="1" customWidth="1"/>
    <col min="14097" max="14097" width="11.5546875" style="1" customWidth="1"/>
    <col min="14098" max="14098" width="6.44140625" style="1" customWidth="1"/>
    <col min="14099" max="14099" width="6.5546875" style="1" customWidth="1"/>
    <col min="14100" max="14100" width="11.5546875" style="1" customWidth="1"/>
    <col min="14101" max="14101" width="12" style="1" customWidth="1"/>
    <col min="14102" max="14102" width="11.5546875" style="1"/>
    <col min="14103" max="14103" width="10.109375" style="1" customWidth="1"/>
    <col min="14104" max="14104" width="10.88671875" style="1" customWidth="1"/>
    <col min="14105" max="14335" width="11.5546875" style="1"/>
    <col min="14336" max="14336" width="5.44140625" style="1" customWidth="1"/>
    <col min="14337" max="14337" width="5.21875" style="1" customWidth="1"/>
    <col min="14338" max="14339" width="0" style="1" hidden="1" customWidth="1"/>
    <col min="14340" max="14340" width="8.21875" style="1" customWidth="1"/>
    <col min="14341" max="14341" width="0" style="1" hidden="1" customWidth="1"/>
    <col min="14342" max="14342" width="7.21875" style="1" customWidth="1"/>
    <col min="14343" max="14343" width="6.33203125" style="1" customWidth="1"/>
    <col min="14344" max="14344" width="0" style="1" hidden="1" customWidth="1"/>
    <col min="14345" max="14345" width="9.88671875" style="1" customWidth="1"/>
    <col min="14346" max="14347" width="0" style="1" hidden="1" customWidth="1"/>
    <col min="14348" max="14348" width="9.109375" style="1" customWidth="1"/>
    <col min="14349" max="14349" width="0" style="1" hidden="1" customWidth="1"/>
    <col min="14350" max="14350" width="7.21875" style="1" customWidth="1"/>
    <col min="14351" max="14351" width="5.21875" style="1" customWidth="1"/>
    <col min="14352" max="14352" width="10.109375" style="1" customWidth="1"/>
    <col min="14353" max="14353" width="11.5546875" style="1" customWidth="1"/>
    <col min="14354" max="14354" width="6.44140625" style="1" customWidth="1"/>
    <col min="14355" max="14355" width="6.5546875" style="1" customWidth="1"/>
    <col min="14356" max="14356" width="11.5546875" style="1" customWidth="1"/>
    <col min="14357" max="14357" width="12" style="1" customWidth="1"/>
    <col min="14358" max="14358" width="11.5546875" style="1"/>
    <col min="14359" max="14359" width="10.109375" style="1" customWidth="1"/>
    <col min="14360" max="14360" width="10.88671875" style="1" customWidth="1"/>
    <col min="14361" max="14591" width="11.5546875" style="1"/>
    <col min="14592" max="14592" width="5.44140625" style="1" customWidth="1"/>
    <col min="14593" max="14593" width="5.21875" style="1" customWidth="1"/>
    <col min="14594" max="14595" width="0" style="1" hidden="1" customWidth="1"/>
    <col min="14596" max="14596" width="8.21875" style="1" customWidth="1"/>
    <col min="14597" max="14597" width="0" style="1" hidden="1" customWidth="1"/>
    <col min="14598" max="14598" width="7.21875" style="1" customWidth="1"/>
    <col min="14599" max="14599" width="6.33203125" style="1" customWidth="1"/>
    <col min="14600" max="14600" width="0" style="1" hidden="1" customWidth="1"/>
    <col min="14601" max="14601" width="9.88671875" style="1" customWidth="1"/>
    <col min="14602" max="14603" width="0" style="1" hidden="1" customWidth="1"/>
    <col min="14604" max="14604" width="9.109375" style="1" customWidth="1"/>
    <col min="14605" max="14605" width="0" style="1" hidden="1" customWidth="1"/>
    <col min="14606" max="14606" width="7.21875" style="1" customWidth="1"/>
    <col min="14607" max="14607" width="5.21875" style="1" customWidth="1"/>
    <col min="14608" max="14608" width="10.109375" style="1" customWidth="1"/>
    <col min="14609" max="14609" width="11.5546875" style="1" customWidth="1"/>
    <col min="14610" max="14610" width="6.44140625" style="1" customWidth="1"/>
    <col min="14611" max="14611" width="6.5546875" style="1" customWidth="1"/>
    <col min="14612" max="14612" width="11.5546875" style="1" customWidth="1"/>
    <col min="14613" max="14613" width="12" style="1" customWidth="1"/>
    <col min="14614" max="14614" width="11.5546875" style="1"/>
    <col min="14615" max="14615" width="10.109375" style="1" customWidth="1"/>
    <col min="14616" max="14616" width="10.88671875" style="1" customWidth="1"/>
    <col min="14617" max="14847" width="11.5546875" style="1"/>
    <col min="14848" max="14848" width="5.44140625" style="1" customWidth="1"/>
    <col min="14849" max="14849" width="5.21875" style="1" customWidth="1"/>
    <col min="14850" max="14851" width="0" style="1" hidden="1" customWidth="1"/>
    <col min="14852" max="14852" width="8.21875" style="1" customWidth="1"/>
    <col min="14853" max="14853" width="0" style="1" hidden="1" customWidth="1"/>
    <col min="14854" max="14854" width="7.21875" style="1" customWidth="1"/>
    <col min="14855" max="14855" width="6.33203125" style="1" customWidth="1"/>
    <col min="14856" max="14856" width="0" style="1" hidden="1" customWidth="1"/>
    <col min="14857" max="14857" width="9.88671875" style="1" customWidth="1"/>
    <col min="14858" max="14859" width="0" style="1" hidden="1" customWidth="1"/>
    <col min="14860" max="14860" width="9.109375" style="1" customWidth="1"/>
    <col min="14861" max="14861" width="0" style="1" hidden="1" customWidth="1"/>
    <col min="14862" max="14862" width="7.21875" style="1" customWidth="1"/>
    <col min="14863" max="14863" width="5.21875" style="1" customWidth="1"/>
    <col min="14864" max="14864" width="10.109375" style="1" customWidth="1"/>
    <col min="14865" max="14865" width="11.5546875" style="1" customWidth="1"/>
    <col min="14866" max="14866" width="6.44140625" style="1" customWidth="1"/>
    <col min="14867" max="14867" width="6.5546875" style="1" customWidth="1"/>
    <col min="14868" max="14868" width="11.5546875" style="1" customWidth="1"/>
    <col min="14869" max="14869" width="12" style="1" customWidth="1"/>
    <col min="14870" max="14870" width="11.5546875" style="1"/>
    <col min="14871" max="14871" width="10.109375" style="1" customWidth="1"/>
    <col min="14872" max="14872" width="10.88671875" style="1" customWidth="1"/>
    <col min="14873" max="15103" width="11.5546875" style="1"/>
    <col min="15104" max="15104" width="5.44140625" style="1" customWidth="1"/>
    <col min="15105" max="15105" width="5.21875" style="1" customWidth="1"/>
    <col min="15106" max="15107" width="0" style="1" hidden="1" customWidth="1"/>
    <col min="15108" max="15108" width="8.21875" style="1" customWidth="1"/>
    <col min="15109" max="15109" width="0" style="1" hidden="1" customWidth="1"/>
    <col min="15110" max="15110" width="7.21875" style="1" customWidth="1"/>
    <col min="15111" max="15111" width="6.33203125" style="1" customWidth="1"/>
    <col min="15112" max="15112" width="0" style="1" hidden="1" customWidth="1"/>
    <col min="15113" max="15113" width="9.88671875" style="1" customWidth="1"/>
    <col min="15114" max="15115" width="0" style="1" hidden="1" customWidth="1"/>
    <col min="15116" max="15116" width="9.109375" style="1" customWidth="1"/>
    <col min="15117" max="15117" width="0" style="1" hidden="1" customWidth="1"/>
    <col min="15118" max="15118" width="7.21875" style="1" customWidth="1"/>
    <col min="15119" max="15119" width="5.21875" style="1" customWidth="1"/>
    <col min="15120" max="15120" width="10.109375" style="1" customWidth="1"/>
    <col min="15121" max="15121" width="11.5546875" style="1" customWidth="1"/>
    <col min="15122" max="15122" width="6.44140625" style="1" customWidth="1"/>
    <col min="15123" max="15123" width="6.5546875" style="1" customWidth="1"/>
    <col min="15124" max="15124" width="11.5546875" style="1" customWidth="1"/>
    <col min="15125" max="15125" width="12" style="1" customWidth="1"/>
    <col min="15126" max="15126" width="11.5546875" style="1"/>
    <col min="15127" max="15127" width="10.109375" style="1" customWidth="1"/>
    <col min="15128" max="15128" width="10.88671875" style="1" customWidth="1"/>
    <col min="15129" max="15359" width="11.5546875" style="1"/>
    <col min="15360" max="15360" width="5.44140625" style="1" customWidth="1"/>
    <col min="15361" max="15361" width="5.21875" style="1" customWidth="1"/>
    <col min="15362" max="15363" width="0" style="1" hidden="1" customWidth="1"/>
    <col min="15364" max="15364" width="8.21875" style="1" customWidth="1"/>
    <col min="15365" max="15365" width="0" style="1" hidden="1" customWidth="1"/>
    <col min="15366" max="15366" width="7.21875" style="1" customWidth="1"/>
    <col min="15367" max="15367" width="6.33203125" style="1" customWidth="1"/>
    <col min="15368" max="15368" width="0" style="1" hidden="1" customWidth="1"/>
    <col min="15369" max="15369" width="9.88671875" style="1" customWidth="1"/>
    <col min="15370" max="15371" width="0" style="1" hidden="1" customWidth="1"/>
    <col min="15372" max="15372" width="9.109375" style="1" customWidth="1"/>
    <col min="15373" max="15373" width="0" style="1" hidden="1" customWidth="1"/>
    <col min="15374" max="15374" width="7.21875" style="1" customWidth="1"/>
    <col min="15375" max="15375" width="5.21875" style="1" customWidth="1"/>
    <col min="15376" max="15376" width="10.109375" style="1" customWidth="1"/>
    <col min="15377" max="15377" width="11.5546875" style="1" customWidth="1"/>
    <col min="15378" max="15378" width="6.44140625" style="1" customWidth="1"/>
    <col min="15379" max="15379" width="6.5546875" style="1" customWidth="1"/>
    <col min="15380" max="15380" width="11.5546875" style="1" customWidth="1"/>
    <col min="15381" max="15381" width="12" style="1" customWidth="1"/>
    <col min="15382" max="15382" width="11.5546875" style="1"/>
    <col min="15383" max="15383" width="10.109375" style="1" customWidth="1"/>
    <col min="15384" max="15384" width="10.88671875" style="1" customWidth="1"/>
    <col min="15385" max="15615" width="11.5546875" style="1"/>
    <col min="15616" max="15616" width="5.44140625" style="1" customWidth="1"/>
    <col min="15617" max="15617" width="5.21875" style="1" customWidth="1"/>
    <col min="15618" max="15619" width="0" style="1" hidden="1" customWidth="1"/>
    <col min="15620" max="15620" width="8.21875" style="1" customWidth="1"/>
    <col min="15621" max="15621" width="0" style="1" hidden="1" customWidth="1"/>
    <col min="15622" max="15622" width="7.21875" style="1" customWidth="1"/>
    <col min="15623" max="15623" width="6.33203125" style="1" customWidth="1"/>
    <col min="15624" max="15624" width="0" style="1" hidden="1" customWidth="1"/>
    <col min="15625" max="15625" width="9.88671875" style="1" customWidth="1"/>
    <col min="15626" max="15627" width="0" style="1" hidden="1" customWidth="1"/>
    <col min="15628" max="15628" width="9.109375" style="1" customWidth="1"/>
    <col min="15629" max="15629" width="0" style="1" hidden="1" customWidth="1"/>
    <col min="15630" max="15630" width="7.21875" style="1" customWidth="1"/>
    <col min="15631" max="15631" width="5.21875" style="1" customWidth="1"/>
    <col min="15632" max="15632" width="10.109375" style="1" customWidth="1"/>
    <col min="15633" max="15633" width="11.5546875" style="1" customWidth="1"/>
    <col min="15634" max="15634" width="6.44140625" style="1" customWidth="1"/>
    <col min="15635" max="15635" width="6.5546875" style="1" customWidth="1"/>
    <col min="15636" max="15636" width="11.5546875" style="1" customWidth="1"/>
    <col min="15637" max="15637" width="12" style="1" customWidth="1"/>
    <col min="15638" max="15638" width="11.5546875" style="1"/>
    <col min="15639" max="15639" width="10.109375" style="1" customWidth="1"/>
    <col min="15640" max="15640" width="10.88671875" style="1" customWidth="1"/>
    <col min="15641" max="15871" width="11.5546875" style="1"/>
    <col min="15872" max="15872" width="5.44140625" style="1" customWidth="1"/>
    <col min="15873" max="15873" width="5.21875" style="1" customWidth="1"/>
    <col min="15874" max="15875" width="0" style="1" hidden="1" customWidth="1"/>
    <col min="15876" max="15876" width="8.21875" style="1" customWidth="1"/>
    <col min="15877" max="15877" width="0" style="1" hidden="1" customWidth="1"/>
    <col min="15878" max="15878" width="7.21875" style="1" customWidth="1"/>
    <col min="15879" max="15879" width="6.33203125" style="1" customWidth="1"/>
    <col min="15880" max="15880" width="0" style="1" hidden="1" customWidth="1"/>
    <col min="15881" max="15881" width="9.88671875" style="1" customWidth="1"/>
    <col min="15882" max="15883" width="0" style="1" hidden="1" customWidth="1"/>
    <col min="15884" max="15884" width="9.109375" style="1" customWidth="1"/>
    <col min="15885" max="15885" width="0" style="1" hidden="1" customWidth="1"/>
    <col min="15886" max="15886" width="7.21875" style="1" customWidth="1"/>
    <col min="15887" max="15887" width="5.21875" style="1" customWidth="1"/>
    <col min="15888" max="15888" width="10.109375" style="1" customWidth="1"/>
    <col min="15889" max="15889" width="11.5546875" style="1" customWidth="1"/>
    <col min="15890" max="15890" width="6.44140625" style="1" customWidth="1"/>
    <col min="15891" max="15891" width="6.5546875" style="1" customWidth="1"/>
    <col min="15892" max="15892" width="11.5546875" style="1" customWidth="1"/>
    <col min="15893" max="15893" width="12" style="1" customWidth="1"/>
    <col min="15894" max="15894" width="11.5546875" style="1"/>
    <col min="15895" max="15895" width="10.109375" style="1" customWidth="1"/>
    <col min="15896" max="15896" width="10.88671875" style="1" customWidth="1"/>
    <col min="15897" max="16127" width="11.5546875" style="1"/>
    <col min="16128" max="16128" width="5.44140625" style="1" customWidth="1"/>
    <col min="16129" max="16129" width="5.21875" style="1" customWidth="1"/>
    <col min="16130" max="16131" width="0" style="1" hidden="1" customWidth="1"/>
    <col min="16132" max="16132" width="8.21875" style="1" customWidth="1"/>
    <col min="16133" max="16133" width="0" style="1" hidden="1" customWidth="1"/>
    <col min="16134" max="16134" width="7.21875" style="1" customWidth="1"/>
    <col min="16135" max="16135" width="6.33203125" style="1" customWidth="1"/>
    <col min="16136" max="16136" width="0" style="1" hidden="1" customWidth="1"/>
    <col min="16137" max="16137" width="9.88671875" style="1" customWidth="1"/>
    <col min="16138" max="16139" width="0" style="1" hidden="1" customWidth="1"/>
    <col min="16140" max="16140" width="9.109375" style="1" customWidth="1"/>
    <col min="16141" max="16141" width="0" style="1" hidden="1" customWidth="1"/>
    <col min="16142" max="16142" width="7.21875" style="1" customWidth="1"/>
    <col min="16143" max="16143" width="5.21875" style="1" customWidth="1"/>
    <col min="16144" max="16144" width="10.109375" style="1" customWidth="1"/>
    <col min="16145" max="16145" width="11.5546875" style="1" customWidth="1"/>
    <col min="16146" max="16146" width="6.44140625" style="1" customWidth="1"/>
    <col min="16147" max="16147" width="6.5546875" style="1" customWidth="1"/>
    <col min="16148" max="16148" width="11.5546875" style="1" customWidth="1"/>
    <col min="16149" max="16149" width="12" style="1" customWidth="1"/>
    <col min="16150" max="16150" width="11.5546875" style="1"/>
    <col min="16151" max="16151" width="10.109375" style="1" customWidth="1"/>
    <col min="16152" max="16152" width="10.88671875" style="1" customWidth="1"/>
    <col min="16153" max="16384" width="11.5546875" style="1"/>
  </cols>
  <sheetData>
    <row r="1" spans="1:34" ht="20.25" x14ac:dyDescent="0.3">
      <c r="A1" s="141" t="s">
        <v>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76"/>
    </row>
    <row r="2" spans="1:34" ht="20.25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71">
        <f ca="1">NOW()</f>
        <v>45345.313515624999</v>
      </c>
      <c r="V2" s="80"/>
    </row>
    <row r="3" spans="1:34" ht="17.25" customHeight="1" x14ac:dyDescent="0.2">
      <c r="A3" s="3"/>
      <c r="B3" s="6" t="s">
        <v>1</v>
      </c>
      <c r="E3" s="46"/>
      <c r="F3" s="48"/>
      <c r="G3" s="48"/>
      <c r="H3" s="48"/>
      <c r="I3" s="48"/>
      <c r="J3" s="48"/>
      <c r="K3" s="4"/>
      <c r="L3" s="4"/>
      <c r="O3" s="49"/>
      <c r="Q3" s="6" t="s">
        <v>2</v>
      </c>
      <c r="R3" s="118"/>
      <c r="S3" s="48"/>
      <c r="T3" s="49"/>
      <c r="U3" s="49"/>
      <c r="V3" s="49"/>
    </row>
    <row r="4" spans="1:34" ht="17.25" customHeight="1" x14ac:dyDescent="0.2">
      <c r="A4" s="3"/>
      <c r="B4" s="4"/>
      <c r="E4" s="50"/>
      <c r="F4" s="50"/>
      <c r="G4" s="50"/>
      <c r="H4" s="50"/>
      <c r="J4" s="4"/>
      <c r="K4" s="4"/>
      <c r="L4" s="4"/>
      <c r="M4" s="6"/>
      <c r="O4" s="50"/>
      <c r="P4" s="50"/>
      <c r="Q4" s="50"/>
      <c r="R4" s="51"/>
      <c r="S4" s="6"/>
      <c r="T4" s="50"/>
      <c r="U4" s="50"/>
      <c r="V4" s="50"/>
    </row>
    <row r="5" spans="1:34" ht="17.25" customHeight="1" x14ac:dyDescent="0.2">
      <c r="A5" s="3"/>
      <c r="B5" s="6" t="s">
        <v>3</v>
      </c>
      <c r="E5" s="118"/>
      <c r="F5" s="48"/>
      <c r="G5" s="48"/>
      <c r="H5" s="48"/>
      <c r="I5" s="48"/>
      <c r="J5" s="48"/>
      <c r="K5" s="4"/>
      <c r="L5" s="4"/>
      <c r="M5" s="6"/>
      <c r="O5" s="50"/>
      <c r="P5" s="50"/>
      <c r="Q5" s="6" t="s">
        <v>146</v>
      </c>
      <c r="R5" s="72"/>
      <c r="S5" s="6"/>
      <c r="T5" s="50"/>
      <c r="U5" s="50"/>
      <c r="V5" s="50"/>
    </row>
    <row r="6" spans="1:34" ht="13.5" thickBot="1" x14ac:dyDescent="0.25"/>
    <row r="7" spans="1:34" ht="41.25" customHeight="1" thickBot="1" x14ac:dyDescent="0.25">
      <c r="A7" s="52" t="s">
        <v>4</v>
      </c>
      <c r="B7" s="53" t="s">
        <v>130</v>
      </c>
      <c r="C7" s="53"/>
      <c r="D7" s="53"/>
      <c r="E7" s="53" t="s">
        <v>6</v>
      </c>
      <c r="F7" s="54"/>
      <c r="G7" s="142" t="s">
        <v>7</v>
      </c>
      <c r="H7" s="143"/>
      <c r="I7" s="53"/>
      <c r="J7" s="55" t="s">
        <v>8</v>
      </c>
      <c r="K7" s="56"/>
      <c r="L7" s="56"/>
      <c r="M7" s="57" t="s">
        <v>9</v>
      </c>
      <c r="N7" s="58"/>
      <c r="O7" s="53" t="s">
        <v>10</v>
      </c>
      <c r="P7" s="66" t="s">
        <v>11</v>
      </c>
      <c r="Q7" s="54" t="s">
        <v>12</v>
      </c>
      <c r="R7" s="59" t="s">
        <v>13</v>
      </c>
      <c r="S7" s="77" t="s">
        <v>14</v>
      </c>
      <c r="T7" s="77" t="s">
        <v>15</v>
      </c>
      <c r="U7" s="60" t="s">
        <v>16</v>
      </c>
      <c r="X7" s="7" t="s">
        <v>215</v>
      </c>
      <c r="Y7" s="7" t="s">
        <v>17</v>
      </c>
      <c r="Z7" s="7" t="s">
        <v>30</v>
      </c>
    </row>
    <row r="8" spans="1:34" s="4" customFormat="1" ht="20.100000000000001" customHeight="1" x14ac:dyDescent="0.2">
      <c r="A8" s="47"/>
      <c r="B8" s="69"/>
      <c r="C8" s="8" t="str">
        <f>CONCATENATE(A8,B8)</f>
        <v/>
      </c>
      <c r="D8" s="135">
        <f>IF(ISBLANK(A8),0,VLOOKUP(C8,$A$35:$H$186,IF(P8=1,2,IF(P8=2,3,IF(P8=3,4,IF(P8=4,5,IF(P8=5,6,IF(P8=6,7,8)))))),TRUE))</f>
        <v>0</v>
      </c>
      <c r="E8" s="136"/>
      <c r="F8" s="9">
        <f>IF(OR(ISBLANK(A8),ISBLANK(E8)),0,(VLOOKUP(C8,$A$35:$H$186,IF(P8=1,2,IF(P8=2,3,IF(P8=3,4,IF(P8=4,5,IF(P8=5,6,IF(P8=6,7,8)))))),TRUE))*(E8/100))</f>
        <v>0</v>
      </c>
      <c r="G8" s="132">
        <f>IF(OR(ISBLANK(H8),ISBLANK(A8)),0,VLOOKUP(C8,$A$35:$P$186,IF(H8=2015,10,IF(H8=2016,11,IF(H8=2017,12,IF(H8=2018,13,IF(H8=2019,14,IF(H8=2020,15,16)))))),TRUE))</f>
        <v>0</v>
      </c>
      <c r="H8" s="32"/>
      <c r="I8" s="9">
        <f>IF(OR(ISBLANK(A8),ISBLANK(G8)),0,((D8+F8)*(G8))/12)</f>
        <v>0</v>
      </c>
      <c r="J8" s="35"/>
      <c r="K8" s="10">
        <f t="shared" ref="K8:K15" si="0">(D8+F8+I8)*(J8/(IF(A8="Ä1",42,IF(A8="Ä2",42,IF(A8="Ä3",42,IF(A8="Ä4",42,40))))))</f>
        <v>0</v>
      </c>
      <c r="L8" s="10">
        <f t="shared" ref="L8:L15" si="1">(D8)*(J8/(IF(A8="Ä1",42,IF(A8="Ä2",42,IF(A8="Ä3",42,IF(A8="Ä4",42,40))))))</f>
        <v>0</v>
      </c>
      <c r="M8" s="37"/>
      <c r="N8" s="8">
        <f t="shared" ref="N8:N15" si="2">(D8+F8+I8)*M8</f>
        <v>0</v>
      </c>
      <c r="O8" s="39"/>
      <c r="P8" s="39"/>
      <c r="Q8" s="11" t="str">
        <f t="shared" ref="Q8:Q15" si="3">IF(OR(ISBLANK(P8),ISBLANK(A8)),"",IF(OR(A8="WHO",A8="WMB",A8="WMH"),N8,K8))</f>
        <v/>
      </c>
      <c r="R8" s="12" t="str">
        <f t="shared" ref="R8:R15" si="4">IF(OR(ISBLANK(P8),ISBLANK(A8)),"",Q8*O8)</f>
        <v/>
      </c>
      <c r="S8" s="40"/>
      <c r="T8" s="43"/>
      <c r="U8" s="12" t="str">
        <f t="shared" ref="U8:U15" si="5">IF(OR(ISBLANK(P8),ISBLANK(B8)),"",((Q8*O8)+(Q8*S8*0.025)))</f>
        <v/>
      </c>
      <c r="V8" s="1"/>
      <c r="W8" s="13"/>
      <c r="X8" s="61" t="s">
        <v>18</v>
      </c>
      <c r="Y8" s="14">
        <v>8.15</v>
      </c>
      <c r="Z8" s="14">
        <v>13</v>
      </c>
    </row>
    <row r="9" spans="1:34" s="4" customFormat="1" ht="20.100000000000001" customHeight="1" x14ac:dyDescent="0.2">
      <c r="A9" s="47"/>
      <c r="B9" s="69"/>
      <c r="C9" s="8" t="str">
        <f t="shared" ref="C9:C15" si="6">CONCATENATE(A9,B9)</f>
        <v/>
      </c>
      <c r="D9" s="9">
        <f t="shared" ref="D9:D15" si="7">IF(ISBLANK(A9),0,VLOOKUP(C9,$A$35:$H$186,IF(P9=1,2,IF(P9=2,3,IF(P9=3,4,IF(P9=4,5,IF(P9=5,6,IF(P9=6,7,8)))))),TRUE))</f>
        <v>0</v>
      </c>
      <c r="E9" s="136"/>
      <c r="F9" s="9">
        <f t="shared" ref="F9:F15" si="8">IF(OR(ISBLANK(A9),ISBLANK(E9)),0,(VLOOKUP(C9,$A$35:$H$186,IF(P9=1,2,IF(P9=2,3,IF(P9=3,4,IF(P9=4,5,IF(P9=5,6,IF(P9=6,7,8)))))),TRUE))*(E9/100))</f>
        <v>0</v>
      </c>
      <c r="G9" s="133">
        <f>IF(OR(ISBLANK(H9),ISBLANK(A9)),0,VLOOKUP(C9,$A$35:$P$186,IF(H9=2015,10,IF(H9=2016,11,IF(H9=2017,12,IF(H9=2018,13,IF(H9=2019,14,IF(H9=2020,15,16)))))),TRUE))</f>
        <v>0</v>
      </c>
      <c r="H9" s="33"/>
      <c r="I9" s="9">
        <f t="shared" ref="I9:I15" si="9">IF(OR(ISBLANK(A9),ISBLANK(G9)),0,((D9+F9)*(G9))/12)</f>
        <v>0</v>
      </c>
      <c r="J9" s="35"/>
      <c r="K9" s="10">
        <f t="shared" si="0"/>
        <v>0</v>
      </c>
      <c r="L9" s="10">
        <f t="shared" si="1"/>
        <v>0</v>
      </c>
      <c r="M9" s="37"/>
      <c r="N9" s="8">
        <f t="shared" si="2"/>
        <v>0</v>
      </c>
      <c r="O9" s="39"/>
      <c r="P9" s="39"/>
      <c r="Q9" s="11" t="str">
        <f t="shared" si="3"/>
        <v/>
      </c>
      <c r="R9" s="12" t="str">
        <f t="shared" si="4"/>
        <v/>
      </c>
      <c r="S9" s="41"/>
      <c r="T9" s="44"/>
      <c r="U9" s="12" t="str">
        <f t="shared" si="5"/>
        <v/>
      </c>
      <c r="V9" s="1"/>
      <c r="X9" s="61" t="s">
        <v>19</v>
      </c>
      <c r="Y9" s="14">
        <v>9.3000000000000007</v>
      </c>
      <c r="Z9" s="14">
        <v>15</v>
      </c>
    </row>
    <row r="10" spans="1:34" s="4" customFormat="1" ht="20.100000000000001" customHeight="1" x14ac:dyDescent="0.2">
      <c r="A10" s="47"/>
      <c r="B10" s="69"/>
      <c r="C10" s="8" t="str">
        <f t="shared" si="6"/>
        <v/>
      </c>
      <c r="D10" s="9">
        <f t="shared" si="7"/>
        <v>0</v>
      </c>
      <c r="E10" s="136"/>
      <c r="F10" s="9">
        <f t="shared" si="8"/>
        <v>0</v>
      </c>
      <c r="G10" s="133">
        <f t="shared" ref="G10:G14" si="10">IF(OR(ISBLANK(H10),ISBLANK(A10)),0,VLOOKUP(C10,$A$35:$P$186,IF(H10=2015,10,IF(H10=2016,11,IF(H10=2017,12,IF(H10=2018,13,IF(H10=2019,14,IF(H10=2020,15,16)))))),TRUE))</f>
        <v>0</v>
      </c>
      <c r="H10" s="33"/>
      <c r="I10" s="9">
        <f t="shared" si="9"/>
        <v>0</v>
      </c>
      <c r="J10" s="35"/>
      <c r="K10" s="10">
        <f t="shared" si="0"/>
        <v>0</v>
      </c>
      <c r="L10" s="10">
        <f t="shared" si="1"/>
        <v>0</v>
      </c>
      <c r="M10" s="37"/>
      <c r="N10" s="8">
        <f t="shared" si="2"/>
        <v>0</v>
      </c>
      <c r="O10" s="39"/>
      <c r="P10" s="39"/>
      <c r="Q10" s="11" t="str">
        <f t="shared" si="3"/>
        <v/>
      </c>
      <c r="R10" s="12" t="str">
        <f t="shared" si="4"/>
        <v/>
      </c>
      <c r="S10" s="41"/>
      <c r="T10" s="44"/>
      <c r="U10" s="12" t="str">
        <f t="shared" si="5"/>
        <v/>
      </c>
      <c r="V10" s="1"/>
      <c r="X10" s="61" t="s">
        <v>20</v>
      </c>
      <c r="Y10" s="14">
        <v>1.3</v>
      </c>
      <c r="Z10" s="14"/>
    </row>
    <row r="11" spans="1:34" s="4" customFormat="1" ht="20.100000000000001" customHeight="1" x14ac:dyDescent="0.2">
      <c r="A11" s="47"/>
      <c r="B11" s="69"/>
      <c r="C11" s="8" t="str">
        <f t="shared" si="6"/>
        <v/>
      </c>
      <c r="D11" s="9">
        <f t="shared" si="7"/>
        <v>0</v>
      </c>
      <c r="E11" s="136"/>
      <c r="F11" s="9">
        <f t="shared" si="8"/>
        <v>0</v>
      </c>
      <c r="G11" s="133">
        <f t="shared" si="10"/>
        <v>0</v>
      </c>
      <c r="H11" s="33"/>
      <c r="I11" s="9">
        <f t="shared" si="9"/>
        <v>0</v>
      </c>
      <c r="J11" s="35"/>
      <c r="K11" s="10">
        <f t="shared" si="0"/>
        <v>0</v>
      </c>
      <c r="L11" s="10">
        <f t="shared" si="1"/>
        <v>0</v>
      </c>
      <c r="M11" s="37"/>
      <c r="N11" s="8">
        <f t="shared" si="2"/>
        <v>0</v>
      </c>
      <c r="O11" s="39"/>
      <c r="P11" s="39"/>
      <c r="Q11" s="11" t="str">
        <f t="shared" si="3"/>
        <v/>
      </c>
      <c r="R11" s="12" t="str">
        <f t="shared" si="4"/>
        <v/>
      </c>
      <c r="S11" s="41"/>
      <c r="T11" s="44"/>
      <c r="U11" s="12" t="str">
        <f t="shared" si="5"/>
        <v/>
      </c>
      <c r="V11" s="1"/>
      <c r="X11" s="61" t="s">
        <v>145</v>
      </c>
      <c r="Y11" s="14">
        <v>1.7</v>
      </c>
      <c r="Z11" s="14"/>
    </row>
    <row r="12" spans="1:34" s="4" customFormat="1" ht="20.100000000000001" customHeight="1" x14ac:dyDescent="0.2">
      <c r="A12" s="47"/>
      <c r="B12" s="69"/>
      <c r="C12" s="8" t="str">
        <f t="shared" si="6"/>
        <v/>
      </c>
      <c r="D12" s="9">
        <f t="shared" si="7"/>
        <v>0</v>
      </c>
      <c r="E12" s="136"/>
      <c r="F12" s="9">
        <f t="shared" si="8"/>
        <v>0</v>
      </c>
      <c r="G12" s="133">
        <f t="shared" si="10"/>
        <v>0</v>
      </c>
      <c r="H12" s="33"/>
      <c r="I12" s="9">
        <f t="shared" si="9"/>
        <v>0</v>
      </c>
      <c r="J12" s="35"/>
      <c r="K12" s="10">
        <f t="shared" si="0"/>
        <v>0</v>
      </c>
      <c r="L12" s="10">
        <f t="shared" si="1"/>
        <v>0</v>
      </c>
      <c r="M12" s="37"/>
      <c r="N12" s="8">
        <f t="shared" si="2"/>
        <v>0</v>
      </c>
      <c r="O12" s="39"/>
      <c r="P12" s="39"/>
      <c r="Q12" s="11" t="str">
        <f t="shared" si="3"/>
        <v/>
      </c>
      <c r="R12" s="12" t="str">
        <f t="shared" si="4"/>
        <v/>
      </c>
      <c r="S12" s="41"/>
      <c r="T12" s="44"/>
      <c r="U12" s="12" t="str">
        <f t="shared" si="5"/>
        <v/>
      </c>
      <c r="V12" s="1"/>
      <c r="X12" s="61" t="s">
        <v>147</v>
      </c>
      <c r="Y12" s="14">
        <v>3</v>
      </c>
      <c r="Z12" s="14"/>
    </row>
    <row r="13" spans="1:34" s="4" customFormat="1" ht="20.100000000000001" customHeight="1" x14ac:dyDescent="0.2">
      <c r="A13" s="47"/>
      <c r="B13" s="69"/>
      <c r="C13" s="8" t="str">
        <f t="shared" si="6"/>
        <v/>
      </c>
      <c r="D13" s="9">
        <f t="shared" si="7"/>
        <v>0</v>
      </c>
      <c r="E13" s="136"/>
      <c r="F13" s="9">
        <f t="shared" si="8"/>
        <v>0</v>
      </c>
      <c r="G13" s="133">
        <f t="shared" si="10"/>
        <v>0</v>
      </c>
      <c r="H13" s="33"/>
      <c r="I13" s="9">
        <f t="shared" si="9"/>
        <v>0</v>
      </c>
      <c r="J13" s="35"/>
      <c r="K13" s="10">
        <f t="shared" si="0"/>
        <v>0</v>
      </c>
      <c r="L13" s="10">
        <f t="shared" si="1"/>
        <v>0</v>
      </c>
      <c r="M13" s="37"/>
      <c r="N13" s="8">
        <f t="shared" si="2"/>
        <v>0</v>
      </c>
      <c r="O13" s="39"/>
      <c r="P13" s="39"/>
      <c r="Q13" s="11" t="str">
        <f t="shared" si="3"/>
        <v/>
      </c>
      <c r="R13" s="12" t="str">
        <f t="shared" si="4"/>
        <v/>
      </c>
      <c r="S13" s="41"/>
      <c r="T13" s="44"/>
      <c r="U13" s="12" t="str">
        <f t="shared" si="5"/>
        <v/>
      </c>
      <c r="V13" s="1"/>
      <c r="X13" s="61"/>
      <c r="Y13" s="14"/>
      <c r="Z13" s="14"/>
    </row>
    <row r="14" spans="1:34" s="4" customFormat="1" ht="20.100000000000001" customHeight="1" x14ac:dyDescent="0.2">
      <c r="A14" s="47"/>
      <c r="B14" s="69"/>
      <c r="C14" s="8" t="str">
        <f t="shared" si="6"/>
        <v/>
      </c>
      <c r="D14" s="9">
        <f t="shared" si="7"/>
        <v>0</v>
      </c>
      <c r="E14" s="136"/>
      <c r="F14" s="9">
        <f t="shared" si="8"/>
        <v>0</v>
      </c>
      <c r="G14" s="133">
        <f t="shared" si="10"/>
        <v>0</v>
      </c>
      <c r="H14" s="33"/>
      <c r="I14" s="9">
        <f t="shared" si="9"/>
        <v>0</v>
      </c>
      <c r="J14" s="35"/>
      <c r="K14" s="10">
        <f t="shared" si="0"/>
        <v>0</v>
      </c>
      <c r="L14" s="10">
        <f t="shared" si="1"/>
        <v>0</v>
      </c>
      <c r="M14" s="37"/>
      <c r="N14" s="8">
        <f t="shared" si="2"/>
        <v>0</v>
      </c>
      <c r="O14" s="39"/>
      <c r="P14" s="39"/>
      <c r="Q14" s="11" t="str">
        <f t="shared" si="3"/>
        <v/>
      </c>
      <c r="R14" s="12" t="str">
        <f t="shared" si="4"/>
        <v/>
      </c>
      <c r="S14" s="41"/>
      <c r="T14" s="44"/>
      <c r="U14" s="12" t="str">
        <f t="shared" si="5"/>
        <v/>
      </c>
      <c r="V14" s="1"/>
      <c r="X14" s="15" t="s">
        <v>21</v>
      </c>
      <c r="Y14" s="73">
        <f>SUM(Y8:Y13)</f>
        <v>23.450000000000003</v>
      </c>
      <c r="Z14" s="73">
        <f>SUM(Z8:Z13)</f>
        <v>28</v>
      </c>
    </row>
    <row r="15" spans="1:34" s="4" customFormat="1" ht="20.100000000000001" customHeight="1" thickBot="1" x14ac:dyDescent="0.25">
      <c r="A15" s="74"/>
      <c r="B15" s="79"/>
      <c r="C15" s="17" t="str">
        <f t="shared" si="6"/>
        <v/>
      </c>
      <c r="D15" s="126">
        <f t="shared" si="7"/>
        <v>0</v>
      </c>
      <c r="E15" s="79"/>
      <c r="F15" s="127">
        <f t="shared" si="8"/>
        <v>0</v>
      </c>
      <c r="G15" s="134">
        <f>IF(OR(ISBLANK(H15),ISBLANK(A15)),0,VLOOKUP(C15,$A$35:$P$186,IF(H15=2015,10,IF(H15=2016,11,IF(H15=2017,12,IF(H15=2018,13,IF(H15=2019,14,IF(H15=2020,15,16)))))),TRUE))</f>
        <v>0</v>
      </c>
      <c r="H15" s="34"/>
      <c r="I15" s="88">
        <f t="shared" si="9"/>
        <v>0</v>
      </c>
      <c r="J15" s="36"/>
      <c r="K15" s="16">
        <f t="shared" si="0"/>
        <v>0</v>
      </c>
      <c r="L15" s="16">
        <f t="shared" si="1"/>
        <v>0</v>
      </c>
      <c r="M15" s="38"/>
      <c r="N15" s="17">
        <f t="shared" si="2"/>
        <v>0</v>
      </c>
      <c r="O15" s="31"/>
      <c r="P15" s="31"/>
      <c r="Q15" s="18" t="str">
        <f t="shared" si="3"/>
        <v/>
      </c>
      <c r="R15" s="70" t="str">
        <f t="shared" si="4"/>
        <v/>
      </c>
      <c r="S15" s="42"/>
      <c r="T15" s="45"/>
      <c r="U15" s="89" t="str">
        <f t="shared" si="5"/>
        <v/>
      </c>
      <c r="V15" s="1"/>
    </row>
    <row r="16" spans="1:34" s="21" customFormat="1" ht="27.75" customHeight="1" thickBot="1" x14ac:dyDescent="0.25">
      <c r="A16" s="144" t="s">
        <v>21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6"/>
      <c r="R16" s="19">
        <f>SUM(R8:R15)</f>
        <v>0</v>
      </c>
      <c r="S16" s="20"/>
      <c r="T16" s="20"/>
      <c r="U16" s="19">
        <f>SUM(U8:U15)</f>
        <v>0</v>
      </c>
      <c r="V16" s="1"/>
      <c r="AB16" s="78" t="s">
        <v>216</v>
      </c>
      <c r="AD16" s="128"/>
      <c r="AE16" s="128"/>
      <c r="AF16" s="128"/>
      <c r="AG16" s="128"/>
      <c r="AH16" s="129"/>
    </row>
    <row r="17" spans="1:34" x14ac:dyDescent="0.2">
      <c r="W17" s="4"/>
      <c r="X17" s="30" t="s">
        <v>171</v>
      </c>
      <c r="Y17" s="140" t="s">
        <v>212</v>
      </c>
      <c r="Z17" s="140"/>
      <c r="AA17" s="64" t="s">
        <v>129</v>
      </c>
      <c r="AD17" s="84"/>
      <c r="AE17" s="130"/>
      <c r="AF17" s="130"/>
      <c r="AG17" s="85"/>
      <c r="AH17" s="83"/>
    </row>
    <row r="18" spans="1:34" x14ac:dyDescent="0.2">
      <c r="A18" s="62"/>
      <c r="X18" s="30" t="s">
        <v>171</v>
      </c>
      <c r="Y18" s="140" t="s">
        <v>213</v>
      </c>
      <c r="Z18" s="140"/>
      <c r="AA18" s="64" t="s">
        <v>128</v>
      </c>
      <c r="AD18" s="84"/>
      <c r="AE18" s="130"/>
      <c r="AF18" s="130"/>
      <c r="AG18" s="85"/>
      <c r="AH18" s="83"/>
    </row>
    <row r="19" spans="1:34" x14ac:dyDescent="0.2">
      <c r="A19" s="62"/>
      <c r="B19" s="67"/>
      <c r="E19" s="68"/>
      <c r="X19" s="30" t="s">
        <v>171</v>
      </c>
      <c r="Y19" s="140" t="s">
        <v>214</v>
      </c>
      <c r="Z19" s="140"/>
      <c r="AA19" s="64" t="s">
        <v>172</v>
      </c>
      <c r="AB19" s="139">
        <v>45961</v>
      </c>
      <c r="AD19" s="84"/>
      <c r="AE19" s="130"/>
      <c r="AF19" s="130"/>
      <c r="AG19" s="85"/>
      <c r="AH19" s="83"/>
    </row>
    <row r="20" spans="1:34" x14ac:dyDescent="0.2">
      <c r="A20" s="62"/>
      <c r="X20" s="30" t="s">
        <v>171</v>
      </c>
      <c r="Y20" s="140"/>
      <c r="Z20" s="140"/>
      <c r="AA20" s="64" t="s">
        <v>201</v>
      </c>
      <c r="AD20" s="84"/>
      <c r="AE20" s="130"/>
      <c r="AF20" s="130"/>
      <c r="AG20" s="85"/>
      <c r="AH20" s="83"/>
    </row>
    <row r="21" spans="1:34" x14ac:dyDescent="0.2">
      <c r="X21" s="30" t="s">
        <v>171</v>
      </c>
      <c r="Y21" s="140"/>
      <c r="Z21" s="140"/>
      <c r="AA21" s="64" t="s">
        <v>205</v>
      </c>
      <c r="AD21" s="84"/>
      <c r="AE21" s="130"/>
      <c r="AF21" s="130"/>
      <c r="AG21" s="85"/>
      <c r="AH21" s="83"/>
    </row>
    <row r="22" spans="1:34" x14ac:dyDescent="0.2">
      <c r="A22" s="62"/>
      <c r="X22" s="30" t="s">
        <v>171</v>
      </c>
      <c r="Y22" s="81"/>
      <c r="Z22" s="125"/>
      <c r="AA22" s="64" t="s">
        <v>204</v>
      </c>
      <c r="AB22" s="137"/>
      <c r="AC22" s="137"/>
      <c r="AD22" s="84"/>
      <c r="AE22" s="130"/>
      <c r="AF22" s="130"/>
      <c r="AG22" s="85"/>
      <c r="AH22" s="83"/>
    </row>
    <row r="23" spans="1:34" ht="15" x14ac:dyDescent="0.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 s="30" t="s">
        <v>171</v>
      </c>
      <c r="Y23" s="123"/>
      <c r="Z23" s="124"/>
      <c r="AA23" s="64" t="s">
        <v>208</v>
      </c>
      <c r="AB23" s="138"/>
      <c r="AC23" s="137"/>
      <c r="AD23" s="83"/>
      <c r="AE23" s="83"/>
      <c r="AF23" s="83"/>
      <c r="AG23" s="83"/>
      <c r="AH23" s="83"/>
    </row>
    <row r="24" spans="1:34" x14ac:dyDescent="0.2">
      <c r="X24" s="28"/>
      <c r="Y24" s="29"/>
      <c r="Z24" s="65"/>
      <c r="AA24" s="75"/>
      <c r="AB24" s="137"/>
      <c r="AC24" s="137"/>
    </row>
    <row r="25" spans="1:34" ht="14.25" customHeight="1" x14ac:dyDescent="0.2">
      <c r="O25" s="1"/>
      <c r="Q25" s="5"/>
      <c r="X25" s="30" t="s">
        <v>174</v>
      </c>
      <c r="Y25" s="123" t="s">
        <v>210</v>
      </c>
      <c r="Z25" s="124"/>
      <c r="AA25" s="64" t="s">
        <v>129</v>
      </c>
      <c r="AB25" s="137"/>
      <c r="AC25" s="137"/>
    </row>
    <row r="26" spans="1:34" ht="15.75" customHeight="1" x14ac:dyDescent="0.2">
      <c r="O26" s="1"/>
      <c r="Q26" s="5"/>
      <c r="X26" s="30" t="s">
        <v>174</v>
      </c>
      <c r="Y26" s="123" t="s">
        <v>211</v>
      </c>
      <c r="Z26" s="124"/>
      <c r="AA26" s="64" t="s">
        <v>128</v>
      </c>
      <c r="AB26" s="121"/>
      <c r="AC26" s="137"/>
    </row>
    <row r="27" spans="1:34" x14ac:dyDescent="0.2">
      <c r="O27" s="1"/>
      <c r="Q27" s="5"/>
      <c r="X27" s="30" t="s">
        <v>174</v>
      </c>
      <c r="Y27" s="123"/>
      <c r="Z27" s="124"/>
      <c r="AA27" s="64"/>
      <c r="AB27" s="121"/>
      <c r="AC27" s="137"/>
    </row>
    <row r="28" spans="1:34" x14ac:dyDescent="0.2">
      <c r="O28" s="1"/>
      <c r="Q28" s="5"/>
      <c r="X28" s="30" t="s">
        <v>174</v>
      </c>
      <c r="Y28" s="123"/>
      <c r="Z28" s="124"/>
      <c r="AA28" s="82"/>
      <c r="AB28" s="121"/>
      <c r="AC28" s="137"/>
    </row>
    <row r="29" spans="1:34" hidden="1" x14ac:dyDescent="0.2">
      <c r="O29" s="1"/>
      <c r="Q29" s="5"/>
      <c r="X29" s="30" t="s">
        <v>174</v>
      </c>
      <c r="Y29" s="123"/>
      <c r="Z29" s="125"/>
      <c r="AA29" s="82"/>
      <c r="AB29" s="138"/>
      <c r="AC29" s="137"/>
    </row>
    <row r="30" spans="1:34" ht="12.75" hidden="1" customHeight="1" x14ac:dyDescent="0.2">
      <c r="A30" s="22" t="s">
        <v>22</v>
      </c>
      <c r="B30" s="23">
        <v>45292</v>
      </c>
      <c r="C30" s="23">
        <v>45597</v>
      </c>
      <c r="D30" s="23">
        <v>45689</v>
      </c>
      <c r="E30" s="23"/>
      <c r="F30" s="23"/>
      <c r="G30" s="23"/>
      <c r="H30" s="23"/>
      <c r="I30" s="24" t="s">
        <v>23</v>
      </c>
      <c r="J30" s="86" t="s">
        <v>24</v>
      </c>
      <c r="K30" s="86" t="s">
        <v>25</v>
      </c>
      <c r="L30" s="86" t="s">
        <v>26</v>
      </c>
      <c r="M30" s="86" t="s">
        <v>27</v>
      </c>
      <c r="N30" s="87" t="s">
        <v>28</v>
      </c>
      <c r="O30" s="87" t="s">
        <v>202</v>
      </c>
      <c r="P30" s="87" t="s">
        <v>203</v>
      </c>
      <c r="T30" s="5"/>
      <c r="U30" s="5"/>
      <c r="Z30" s="83"/>
      <c r="AA30" s="84"/>
      <c r="AB30" s="119"/>
      <c r="AC30" s="119"/>
      <c r="AD30" s="85"/>
    </row>
    <row r="31" spans="1:34" hidden="1" x14ac:dyDescent="0.2">
      <c r="A31" s="22" t="s">
        <v>29</v>
      </c>
      <c r="B31" s="23">
        <v>45170</v>
      </c>
      <c r="C31" s="23"/>
      <c r="D31" s="23"/>
      <c r="E31" s="23"/>
      <c r="F31" s="23"/>
      <c r="G31" s="23"/>
      <c r="H31" s="23"/>
      <c r="I31" s="22"/>
      <c r="J31" s="86"/>
      <c r="K31" s="86"/>
      <c r="L31" s="86"/>
      <c r="M31" s="86"/>
      <c r="N31" s="87"/>
      <c r="O31" s="86"/>
      <c r="P31" s="86"/>
      <c r="T31" s="5"/>
      <c r="U31" s="5"/>
      <c r="Z31" s="83"/>
      <c r="AA31" s="84"/>
      <c r="AB31" s="119"/>
      <c r="AC31" s="119"/>
      <c r="AD31" s="85"/>
    </row>
    <row r="32" spans="1:34" hidden="1" x14ac:dyDescent="0.2">
      <c r="A32" s="22" t="s">
        <v>30</v>
      </c>
      <c r="B32" s="23">
        <v>45292</v>
      </c>
      <c r="C32" s="23">
        <v>45658</v>
      </c>
      <c r="D32" s="23"/>
      <c r="E32" s="23"/>
      <c r="F32" s="23"/>
      <c r="G32" s="23"/>
      <c r="H32" s="23"/>
      <c r="I32" s="22"/>
      <c r="J32" s="86"/>
      <c r="K32" s="86"/>
      <c r="L32" s="86"/>
      <c r="M32" s="86"/>
      <c r="N32" s="87"/>
      <c r="O32" s="86"/>
      <c r="P32" s="86"/>
      <c r="T32" s="5"/>
      <c r="U32" s="5"/>
      <c r="Z32" s="83"/>
      <c r="AA32" s="84"/>
      <c r="AB32" s="119"/>
      <c r="AC32" s="119"/>
      <c r="AD32" s="85"/>
    </row>
    <row r="33" spans="1:30" hidden="1" x14ac:dyDescent="0.2">
      <c r="B33" s="25"/>
      <c r="C33" s="25"/>
      <c r="D33" s="25"/>
      <c r="E33" s="25"/>
      <c r="F33" s="25"/>
      <c r="G33" s="25"/>
      <c r="H33" s="25"/>
      <c r="I33" s="26"/>
      <c r="N33" s="5"/>
      <c r="O33" s="1"/>
      <c r="P33" s="1"/>
      <c r="T33" s="5"/>
      <c r="U33" s="5"/>
      <c r="Z33" s="83"/>
      <c r="AA33" s="84"/>
      <c r="AB33" s="119"/>
      <c r="AC33" s="119"/>
      <c r="AD33" s="85"/>
    </row>
    <row r="34" spans="1:30" hidden="1" x14ac:dyDescent="0.2">
      <c r="N34" s="5"/>
      <c r="O34" s="1"/>
      <c r="P34" s="1"/>
      <c r="T34" s="5"/>
      <c r="U34" s="5"/>
      <c r="Z34" s="83"/>
      <c r="AA34" s="84"/>
      <c r="AB34" s="119"/>
      <c r="AC34" s="119"/>
      <c r="AD34" s="85"/>
    </row>
    <row r="35" spans="1:30" hidden="1" x14ac:dyDescent="0.2">
      <c r="A35" s="1" t="s">
        <v>31</v>
      </c>
      <c r="B35" s="27">
        <v>5104.24</v>
      </c>
      <c r="C35" s="27"/>
      <c r="D35" s="27"/>
      <c r="E35" s="27"/>
      <c r="F35" s="27"/>
      <c r="G35" s="27"/>
      <c r="H35" s="27"/>
      <c r="I35" s="1">
        <v>0.44</v>
      </c>
      <c r="L35" s="27"/>
      <c r="N35" s="5"/>
      <c r="O35" s="1"/>
      <c r="P35" s="1"/>
      <c r="T35" s="5"/>
      <c r="U35" s="5"/>
      <c r="Z35" s="83"/>
      <c r="AA35" s="84"/>
      <c r="AB35" s="119"/>
      <c r="AC35" s="119"/>
      <c r="AD35" s="85"/>
    </row>
    <row r="36" spans="1:30" hidden="1" x14ac:dyDescent="0.2">
      <c r="A36" s="1" t="s">
        <v>32</v>
      </c>
      <c r="B36" s="27">
        <v>5393.56</v>
      </c>
      <c r="C36" s="27"/>
      <c r="D36" s="27"/>
      <c r="E36" s="27"/>
      <c r="F36" s="27"/>
      <c r="G36" s="27"/>
      <c r="H36" s="27"/>
      <c r="I36" s="1">
        <v>0.46</v>
      </c>
      <c r="L36" s="27"/>
      <c r="N36" s="5"/>
      <c r="O36" s="1"/>
      <c r="P36" s="1"/>
      <c r="T36" s="5"/>
      <c r="U36" s="5"/>
      <c r="Z36" s="83"/>
      <c r="AA36" s="84"/>
      <c r="AB36" s="119"/>
      <c r="AC36" s="119"/>
      <c r="AD36" s="85"/>
    </row>
    <row r="37" spans="1:30" hidden="1" x14ac:dyDescent="0.2">
      <c r="A37" s="1" t="s">
        <v>33</v>
      </c>
      <c r="B37" s="27">
        <v>5600.21</v>
      </c>
      <c r="C37" s="27"/>
      <c r="D37" s="27"/>
      <c r="E37" s="27"/>
      <c r="F37" s="27"/>
      <c r="G37" s="27"/>
      <c r="H37" s="27"/>
      <c r="I37" s="1">
        <v>0.46</v>
      </c>
      <c r="L37" s="27"/>
      <c r="N37" s="5"/>
      <c r="O37" s="1"/>
      <c r="P37" s="1"/>
      <c r="T37" s="5"/>
      <c r="U37" s="5"/>
      <c r="Z37" s="83"/>
      <c r="AA37" s="84"/>
      <c r="AB37" s="119"/>
      <c r="AC37" s="119"/>
      <c r="AD37" s="85"/>
    </row>
    <row r="38" spans="1:30" hidden="1" x14ac:dyDescent="0.2">
      <c r="A38" s="1" t="s">
        <v>34</v>
      </c>
      <c r="B38" s="27">
        <v>5958.42</v>
      </c>
      <c r="C38" s="27"/>
      <c r="D38" s="27"/>
      <c r="E38" s="27"/>
      <c r="F38" s="27"/>
      <c r="G38" s="27"/>
      <c r="H38" s="27"/>
      <c r="I38" s="1">
        <v>0.48</v>
      </c>
      <c r="L38" s="27"/>
      <c r="N38" s="5"/>
      <c r="O38" s="1"/>
      <c r="P38" s="1"/>
      <c r="T38" s="5"/>
      <c r="U38" s="5"/>
      <c r="Z38" s="83"/>
      <c r="AA38" s="84"/>
      <c r="AB38" s="119"/>
      <c r="AC38" s="119"/>
      <c r="AD38" s="85"/>
    </row>
    <row r="39" spans="1:30" hidden="1" x14ac:dyDescent="0.2">
      <c r="A39" s="1" t="s">
        <v>35</v>
      </c>
      <c r="B39" s="27">
        <v>6385.47</v>
      </c>
      <c r="C39" s="27"/>
      <c r="D39" s="27"/>
      <c r="E39" s="27"/>
      <c r="F39" s="27"/>
      <c r="G39" s="27"/>
      <c r="H39" s="27"/>
      <c r="I39" s="1">
        <v>0.5</v>
      </c>
      <c r="L39" s="27"/>
      <c r="N39" s="5"/>
      <c r="O39" s="1"/>
      <c r="P39" s="1"/>
      <c r="T39" s="5"/>
      <c r="U39" s="5"/>
      <c r="Z39" s="83"/>
      <c r="AA39" s="84"/>
      <c r="AB39" s="119"/>
      <c r="AC39" s="119"/>
      <c r="AD39" s="85"/>
    </row>
    <row r="40" spans="1:30" hidden="1" x14ac:dyDescent="0.2">
      <c r="A40" s="63" t="s">
        <v>36</v>
      </c>
      <c r="B40" s="27">
        <v>6552.04</v>
      </c>
      <c r="C40" s="27"/>
      <c r="D40" s="27"/>
      <c r="E40" s="27"/>
      <c r="F40" s="27"/>
      <c r="G40" s="27"/>
      <c r="H40" s="27"/>
      <c r="I40" s="1">
        <v>0.5</v>
      </c>
      <c r="L40" s="27"/>
      <c r="N40" s="5"/>
      <c r="O40" s="1"/>
      <c r="P40" s="1"/>
      <c r="T40" s="5"/>
      <c r="U40" s="5"/>
      <c r="Z40" s="83"/>
      <c r="AA40" s="84"/>
      <c r="AB40" s="119"/>
      <c r="AC40" s="119"/>
      <c r="AD40" s="85"/>
    </row>
    <row r="41" spans="1:30" hidden="1" x14ac:dyDescent="0.2">
      <c r="A41" s="1" t="s">
        <v>37</v>
      </c>
      <c r="B41" s="27">
        <v>6736.78</v>
      </c>
      <c r="C41" s="27"/>
      <c r="D41" s="27"/>
      <c r="E41" s="27"/>
      <c r="F41" s="27"/>
      <c r="G41" s="27"/>
      <c r="H41" s="27"/>
      <c r="I41" s="1">
        <v>0.5</v>
      </c>
      <c r="L41" s="27"/>
      <c r="N41" s="5"/>
      <c r="O41" s="1"/>
      <c r="P41" s="1"/>
      <c r="T41" s="5"/>
      <c r="U41" s="5"/>
      <c r="Z41" s="83"/>
      <c r="AA41" s="84"/>
      <c r="AB41" s="119"/>
      <c r="AC41" s="119"/>
      <c r="AD41" s="85"/>
    </row>
    <row r="42" spans="1:30" hidden="1" x14ac:dyDescent="0.2">
      <c r="A42" s="1" t="s">
        <v>38</v>
      </c>
      <c r="B42" s="27">
        <v>7301.63</v>
      </c>
      <c r="C42" s="27"/>
      <c r="D42" s="27"/>
      <c r="E42" s="27"/>
      <c r="F42" s="27"/>
      <c r="G42" s="27"/>
      <c r="H42" s="27"/>
      <c r="I42" s="1">
        <v>0.52</v>
      </c>
      <c r="L42" s="27"/>
      <c r="N42" s="5"/>
      <c r="O42" s="1"/>
      <c r="P42" s="1"/>
      <c r="T42" s="5"/>
      <c r="U42" s="5"/>
      <c r="Z42" s="83"/>
      <c r="AA42" s="84"/>
      <c r="AB42" s="119"/>
      <c r="AC42" s="119"/>
      <c r="AD42" s="85"/>
    </row>
    <row r="43" spans="1:30" hidden="1" x14ac:dyDescent="0.2">
      <c r="A43" s="1" t="s">
        <v>39</v>
      </c>
      <c r="B43" s="27">
        <v>7797.59</v>
      </c>
      <c r="C43" s="27"/>
      <c r="D43" s="27"/>
      <c r="E43" s="27"/>
      <c r="F43" s="27"/>
      <c r="G43" s="27"/>
      <c r="H43" s="27"/>
      <c r="I43" s="1">
        <v>0.54</v>
      </c>
      <c r="L43" s="27"/>
      <c r="N43" s="5"/>
      <c r="O43" s="1"/>
      <c r="P43" s="1"/>
      <c r="T43" s="5"/>
      <c r="U43" s="5"/>
      <c r="Z43" s="83"/>
      <c r="AA43" s="84"/>
      <c r="AB43" s="119"/>
      <c r="AC43" s="119"/>
      <c r="AD43" s="85"/>
    </row>
    <row r="44" spans="1:30" hidden="1" x14ac:dyDescent="0.2">
      <c r="A44" s="1" t="s">
        <v>40</v>
      </c>
      <c r="B44" s="27">
        <v>8076.29</v>
      </c>
      <c r="C44" s="27"/>
      <c r="D44" s="27"/>
      <c r="E44" s="27"/>
      <c r="F44" s="27"/>
      <c r="G44" s="27"/>
      <c r="H44" s="27"/>
      <c r="I44" s="1">
        <v>0.54</v>
      </c>
      <c r="L44" s="27"/>
      <c r="N44" s="5"/>
      <c r="O44" s="1"/>
      <c r="P44" s="1"/>
      <c r="T44" s="5"/>
      <c r="U44" s="5"/>
      <c r="Z44" s="83"/>
      <c r="AA44" s="84"/>
      <c r="AB44" s="119"/>
      <c r="AC44" s="119"/>
      <c r="AD44" s="85"/>
    </row>
    <row r="45" spans="1:30" hidden="1" x14ac:dyDescent="0.2">
      <c r="A45" s="1" t="s">
        <v>41</v>
      </c>
      <c r="B45" s="27">
        <v>8228.2199999999993</v>
      </c>
      <c r="C45" s="27"/>
      <c r="D45" s="27"/>
      <c r="E45" s="27"/>
      <c r="F45" s="27"/>
      <c r="G45" s="27"/>
      <c r="H45" s="27"/>
      <c r="I45" s="1">
        <v>0.54</v>
      </c>
      <c r="L45" s="27"/>
      <c r="N45" s="5"/>
      <c r="O45" s="1"/>
      <c r="P45" s="1"/>
      <c r="T45" s="5"/>
      <c r="U45" s="5"/>
      <c r="Z45" s="83"/>
      <c r="AA45" s="84"/>
      <c r="AB45" s="119"/>
      <c r="AC45" s="119"/>
      <c r="AD45" s="85"/>
    </row>
    <row r="46" spans="1:30" hidden="1" x14ac:dyDescent="0.2">
      <c r="A46" s="63" t="s">
        <v>42</v>
      </c>
      <c r="B46" s="27">
        <v>8438.2000000000007</v>
      </c>
      <c r="C46" s="27"/>
      <c r="D46" s="27"/>
      <c r="E46" s="27"/>
      <c r="F46" s="27"/>
      <c r="G46" s="27"/>
      <c r="H46" s="27"/>
      <c r="I46" s="1">
        <v>0.54</v>
      </c>
      <c r="L46" s="27"/>
      <c r="N46" s="5"/>
      <c r="O46" s="1"/>
      <c r="P46" s="1"/>
      <c r="T46" s="5"/>
      <c r="U46" s="5"/>
      <c r="Z46" s="83"/>
      <c r="AA46" s="84"/>
      <c r="AB46" s="119"/>
      <c r="AC46" s="119"/>
      <c r="AD46" s="85"/>
    </row>
    <row r="47" spans="1:30" hidden="1" x14ac:dyDescent="0.2">
      <c r="A47" s="1" t="s">
        <v>43</v>
      </c>
      <c r="B47" s="27">
        <v>8438.2000000000007</v>
      </c>
      <c r="C47" s="27"/>
      <c r="D47" s="27"/>
      <c r="E47" s="27"/>
      <c r="F47" s="27"/>
      <c r="G47" s="27"/>
      <c r="H47" s="27"/>
      <c r="I47" s="1">
        <v>0.56000000000000005</v>
      </c>
      <c r="L47" s="27"/>
      <c r="N47" s="5"/>
      <c r="O47" s="1"/>
      <c r="P47" s="1"/>
      <c r="T47" s="5"/>
      <c r="U47" s="5"/>
      <c r="Z47" s="83"/>
      <c r="AA47" s="84"/>
      <c r="AB47" s="119"/>
      <c r="AC47" s="119"/>
      <c r="AD47" s="85"/>
    </row>
    <row r="48" spans="1:30" hidden="1" x14ac:dyDescent="0.2">
      <c r="A48" s="1" t="s">
        <v>44</v>
      </c>
      <c r="B48" s="27">
        <v>8934.16</v>
      </c>
      <c r="C48" s="27"/>
      <c r="D48" s="27"/>
      <c r="E48" s="27"/>
      <c r="F48" s="27"/>
      <c r="G48" s="27"/>
      <c r="H48" s="27"/>
      <c r="I48" s="1">
        <v>0.56000000000000005</v>
      </c>
      <c r="L48" s="27"/>
      <c r="N48" s="5"/>
      <c r="O48" s="1"/>
      <c r="P48" s="1"/>
      <c r="T48" s="5"/>
      <c r="U48" s="5"/>
      <c r="Z48" s="83"/>
      <c r="AA48" s="84"/>
      <c r="AB48" s="119"/>
      <c r="AC48" s="119"/>
      <c r="AD48" s="85"/>
    </row>
    <row r="49" spans="1:30" hidden="1" x14ac:dyDescent="0.2">
      <c r="A49" s="1" t="s">
        <v>45</v>
      </c>
      <c r="B49" s="27">
        <v>9643.64</v>
      </c>
      <c r="C49" s="27"/>
      <c r="D49" s="27"/>
      <c r="E49" s="27"/>
      <c r="F49" s="27"/>
      <c r="G49" s="27"/>
      <c r="H49" s="27"/>
      <c r="I49" s="1">
        <v>0.6</v>
      </c>
      <c r="L49" s="27"/>
      <c r="N49" s="5"/>
      <c r="O49" s="1"/>
      <c r="P49" s="1"/>
      <c r="T49" s="5"/>
      <c r="U49" s="5"/>
      <c r="Z49" s="83"/>
      <c r="AA49" s="84"/>
      <c r="AB49" s="119"/>
      <c r="AC49" s="119"/>
      <c r="AD49" s="85"/>
    </row>
    <row r="50" spans="1:30" hidden="1" x14ac:dyDescent="0.2">
      <c r="A50" s="1" t="s">
        <v>46</v>
      </c>
      <c r="B50" s="27">
        <v>9926.1</v>
      </c>
      <c r="C50" s="27"/>
      <c r="D50" s="27"/>
      <c r="E50" s="27"/>
      <c r="F50" s="27"/>
      <c r="G50" s="27"/>
      <c r="H50" s="27"/>
      <c r="I50" s="1">
        <v>0.6</v>
      </c>
      <c r="L50" s="27"/>
      <c r="N50" s="5"/>
      <c r="O50" s="1"/>
      <c r="P50" s="1"/>
      <c r="T50" s="5"/>
      <c r="U50" s="5"/>
      <c r="Z50" s="83"/>
      <c r="AA50" s="84"/>
      <c r="AB50" s="119"/>
      <c r="AC50" s="119"/>
      <c r="AD50" s="85"/>
    </row>
    <row r="51" spans="1:30" hidden="1" x14ac:dyDescent="0.2">
      <c r="A51" s="1" t="s">
        <v>47</v>
      </c>
      <c r="B51" s="27">
        <v>10635.56</v>
      </c>
      <c r="C51" s="27"/>
      <c r="D51" s="27"/>
      <c r="E51" s="27"/>
      <c r="F51" s="27"/>
      <c r="G51" s="27"/>
      <c r="H51" s="27"/>
      <c r="I51" s="1">
        <v>0.64</v>
      </c>
      <c r="L51" s="27"/>
      <c r="N51" s="5"/>
      <c r="O51" s="1"/>
      <c r="P51" s="1"/>
      <c r="T51" s="5"/>
      <c r="U51" s="5"/>
      <c r="Z51" s="83"/>
      <c r="AA51" s="84"/>
      <c r="AB51" s="119"/>
      <c r="AC51" s="119"/>
      <c r="AD51" s="85"/>
    </row>
    <row r="52" spans="1:30" hidden="1" x14ac:dyDescent="0.2">
      <c r="A52" s="1" t="s">
        <v>48</v>
      </c>
      <c r="B52" s="27">
        <v>11200.4</v>
      </c>
      <c r="C52" s="27"/>
      <c r="D52" s="27"/>
      <c r="E52" s="27"/>
      <c r="F52" s="27"/>
      <c r="G52" s="27"/>
      <c r="H52" s="27"/>
      <c r="I52" s="1">
        <v>0.66</v>
      </c>
      <c r="L52" s="27"/>
      <c r="N52" s="5"/>
      <c r="O52" s="1"/>
      <c r="P52" s="1"/>
      <c r="T52" s="5"/>
      <c r="U52" s="5"/>
      <c r="Z52" s="83"/>
      <c r="AA52" s="84"/>
      <c r="AB52" s="119"/>
      <c r="AC52" s="119"/>
      <c r="AD52" s="85"/>
    </row>
    <row r="53" spans="1:30" hidden="1" x14ac:dyDescent="0.2">
      <c r="A53" s="1" t="s">
        <v>49</v>
      </c>
      <c r="B53" s="27">
        <v>0</v>
      </c>
      <c r="C53" s="27">
        <v>0</v>
      </c>
      <c r="D53" s="27">
        <f t="shared" ref="D53:D96" si="11">C53*1.055</f>
        <v>0</v>
      </c>
      <c r="E53" s="27"/>
      <c r="F53" s="27"/>
      <c r="G53" s="27"/>
      <c r="H53" s="27"/>
      <c r="I53" s="1">
        <v>0</v>
      </c>
      <c r="J53" s="1">
        <v>0.64</v>
      </c>
      <c r="K53" s="1">
        <v>0.68</v>
      </c>
      <c r="L53" s="1">
        <v>0.72</v>
      </c>
      <c r="M53" s="1">
        <v>0.76</v>
      </c>
      <c r="N53" s="5">
        <v>0.77759999999999996</v>
      </c>
      <c r="O53" s="1">
        <v>0.75309999999999999</v>
      </c>
      <c r="P53" s="1">
        <v>0.74350000000000005</v>
      </c>
      <c r="T53" s="5"/>
      <c r="U53" s="5"/>
      <c r="Z53" s="83"/>
      <c r="AA53" s="84"/>
      <c r="AB53" s="119"/>
      <c r="AC53" s="119"/>
      <c r="AD53" s="85"/>
    </row>
    <row r="54" spans="1:30" hidden="1" x14ac:dyDescent="0.2">
      <c r="A54" s="1" t="s">
        <v>50</v>
      </c>
      <c r="B54" s="27">
        <v>3523.62</v>
      </c>
      <c r="C54" s="27">
        <f>B54+200</f>
        <v>3723.62</v>
      </c>
      <c r="D54" s="27">
        <f t="shared" si="11"/>
        <v>3928.4190999999996</v>
      </c>
      <c r="E54" s="27"/>
      <c r="F54" s="27"/>
      <c r="G54" s="27"/>
      <c r="H54" s="27"/>
      <c r="I54" s="1">
        <v>0.4</v>
      </c>
      <c r="J54" s="1">
        <v>0.64</v>
      </c>
      <c r="K54" s="1">
        <v>0.68</v>
      </c>
      <c r="L54" s="1">
        <v>0.72</v>
      </c>
      <c r="M54" s="1">
        <v>0.76</v>
      </c>
      <c r="N54" s="5">
        <v>0.77759999999999996</v>
      </c>
      <c r="O54" s="1">
        <v>0.75309999999999999</v>
      </c>
      <c r="P54" s="1">
        <v>0.74350000000000005</v>
      </c>
      <c r="T54" s="5"/>
      <c r="U54" s="5"/>
      <c r="Z54" s="83"/>
      <c r="AA54" s="84"/>
      <c r="AB54" s="119"/>
      <c r="AC54" s="119"/>
      <c r="AD54" s="85"/>
    </row>
    <row r="55" spans="1:30" hidden="1" x14ac:dyDescent="0.2">
      <c r="A55" s="1" t="s">
        <v>51</v>
      </c>
      <c r="B55" s="27">
        <v>3764.77</v>
      </c>
      <c r="C55" s="27">
        <f t="shared" ref="C55:C59" si="12">B55+200</f>
        <v>3964.77</v>
      </c>
      <c r="D55" s="27">
        <f t="shared" si="11"/>
        <v>4182.8323499999997</v>
      </c>
      <c r="E55" s="27"/>
      <c r="F55" s="27"/>
      <c r="G55" s="27"/>
      <c r="H55" s="27"/>
      <c r="I55" s="1">
        <v>0.42</v>
      </c>
      <c r="J55" s="1">
        <v>0.64</v>
      </c>
      <c r="K55" s="1">
        <v>0.68</v>
      </c>
      <c r="L55" s="1">
        <v>0.72</v>
      </c>
      <c r="M55" s="1">
        <v>0.76</v>
      </c>
      <c r="N55" s="5">
        <v>0.77759999999999996</v>
      </c>
      <c r="O55" s="1">
        <v>0.75309999999999999</v>
      </c>
      <c r="P55" s="1">
        <v>0.74350000000000005</v>
      </c>
      <c r="T55" s="5"/>
      <c r="U55" s="5"/>
      <c r="Z55" s="83"/>
      <c r="AA55" s="84"/>
      <c r="AB55" s="119"/>
      <c r="AC55" s="119"/>
      <c r="AD55" s="85"/>
    </row>
    <row r="56" spans="1:30" hidden="1" x14ac:dyDescent="0.2">
      <c r="A56" s="1" t="s">
        <v>52</v>
      </c>
      <c r="B56" s="27">
        <v>4040.88</v>
      </c>
      <c r="C56" s="27">
        <f t="shared" si="12"/>
        <v>4240.88</v>
      </c>
      <c r="D56" s="27">
        <f t="shared" si="11"/>
        <v>4474.1283999999996</v>
      </c>
      <c r="E56" s="27"/>
      <c r="F56" s="27"/>
      <c r="G56" s="27"/>
      <c r="H56" s="27"/>
      <c r="I56" s="1">
        <v>0.42</v>
      </c>
      <c r="J56" s="1">
        <v>0.64</v>
      </c>
      <c r="K56" s="1">
        <v>0.68</v>
      </c>
      <c r="L56" s="1">
        <v>0.72</v>
      </c>
      <c r="M56" s="1">
        <v>0.76</v>
      </c>
      <c r="N56" s="5">
        <v>0.77759999999999996</v>
      </c>
      <c r="O56" s="1">
        <v>0.75309999999999999</v>
      </c>
      <c r="P56" s="1">
        <v>0.74350000000000005</v>
      </c>
      <c r="T56" s="5"/>
      <c r="U56" s="5"/>
      <c r="Z56" s="83"/>
      <c r="AA56" s="84"/>
      <c r="AB56" s="119"/>
      <c r="AC56" s="119"/>
      <c r="AD56" s="85"/>
    </row>
    <row r="57" spans="1:30" hidden="1" x14ac:dyDescent="0.2">
      <c r="A57" s="1" t="s">
        <v>53</v>
      </c>
      <c r="B57" s="27">
        <v>4322.55</v>
      </c>
      <c r="C57" s="27">
        <f t="shared" si="12"/>
        <v>4522.55</v>
      </c>
      <c r="D57" s="27">
        <f t="shared" si="11"/>
        <v>4771.29025</v>
      </c>
      <c r="E57" s="27"/>
      <c r="F57" s="27"/>
      <c r="G57" s="27"/>
      <c r="H57" s="27"/>
      <c r="I57" s="1">
        <v>0.44</v>
      </c>
      <c r="J57" s="1">
        <v>0.64</v>
      </c>
      <c r="K57" s="1">
        <v>0.68</v>
      </c>
      <c r="L57" s="1">
        <v>0.72</v>
      </c>
      <c r="M57" s="1">
        <v>0.76</v>
      </c>
      <c r="N57" s="5">
        <v>0.77759999999999996</v>
      </c>
      <c r="O57" s="1">
        <v>0.75309999999999999</v>
      </c>
      <c r="P57" s="1">
        <v>0.74350000000000005</v>
      </c>
      <c r="T57" s="5"/>
      <c r="U57" s="5"/>
      <c r="Z57" s="83"/>
      <c r="AA57" s="84"/>
      <c r="AB57" s="119"/>
      <c r="AC57" s="119"/>
      <c r="AD57" s="85"/>
    </row>
    <row r="58" spans="1:30" hidden="1" x14ac:dyDescent="0.2">
      <c r="A58" s="1" t="s">
        <v>54</v>
      </c>
      <c r="B58" s="27">
        <v>4858.4799999999996</v>
      </c>
      <c r="C58" s="27">
        <f t="shared" si="12"/>
        <v>5058.4799999999996</v>
      </c>
      <c r="D58" s="27">
        <f t="shared" si="11"/>
        <v>5336.6963999999989</v>
      </c>
      <c r="E58" s="27"/>
      <c r="F58" s="27"/>
      <c r="G58" s="27"/>
      <c r="H58" s="27"/>
      <c r="I58" s="1">
        <v>0.44</v>
      </c>
      <c r="J58" s="1">
        <v>0.64</v>
      </c>
      <c r="K58" s="1">
        <v>0.68</v>
      </c>
      <c r="L58" s="1">
        <v>0.72</v>
      </c>
      <c r="M58" s="1">
        <v>0.76</v>
      </c>
      <c r="N58" s="5">
        <v>0.77759999999999996</v>
      </c>
      <c r="O58" s="1">
        <v>0.75309999999999999</v>
      </c>
      <c r="P58" s="1">
        <v>0.74350000000000005</v>
      </c>
      <c r="T58" s="5"/>
      <c r="U58" s="5"/>
      <c r="Z58" s="83"/>
      <c r="AA58" s="84"/>
      <c r="AB58" s="119"/>
      <c r="AC58" s="119"/>
      <c r="AD58" s="85"/>
    </row>
    <row r="59" spans="1:30" hidden="1" x14ac:dyDescent="0.2">
      <c r="A59" s="1" t="s">
        <v>175</v>
      </c>
      <c r="B59" s="27">
        <v>5004.24</v>
      </c>
      <c r="C59" s="27">
        <f t="shared" si="12"/>
        <v>5204.24</v>
      </c>
      <c r="D59" s="27">
        <f t="shared" si="11"/>
        <v>5490.4731999999995</v>
      </c>
      <c r="E59" s="27"/>
      <c r="F59" s="27"/>
      <c r="G59" s="27"/>
      <c r="H59" s="27"/>
      <c r="I59" s="1">
        <v>0.44</v>
      </c>
      <c r="J59" s="1">
        <v>0.64</v>
      </c>
      <c r="K59" s="1">
        <v>0.68</v>
      </c>
      <c r="L59" s="1">
        <v>0.72</v>
      </c>
      <c r="M59" s="1">
        <v>0.76</v>
      </c>
      <c r="N59" s="5">
        <v>0.77759999999999996</v>
      </c>
      <c r="O59" s="1">
        <v>0.75309999999999999</v>
      </c>
      <c r="P59" s="1">
        <v>0.74350000000000005</v>
      </c>
      <c r="T59" s="5"/>
      <c r="U59" s="5"/>
      <c r="Z59" s="83"/>
      <c r="AA59" s="84"/>
      <c r="AB59" s="119"/>
      <c r="AC59" s="119"/>
      <c r="AD59" s="85"/>
    </row>
    <row r="60" spans="1:30" hidden="1" x14ac:dyDescent="0.2">
      <c r="A60" s="1" t="s">
        <v>55</v>
      </c>
      <c r="B60" s="27">
        <v>0</v>
      </c>
      <c r="C60" s="27">
        <v>0</v>
      </c>
      <c r="D60" s="27">
        <f t="shared" si="11"/>
        <v>0</v>
      </c>
      <c r="E60" s="27"/>
      <c r="F60" s="27"/>
      <c r="G60" s="27"/>
      <c r="H60" s="27"/>
      <c r="I60" s="1">
        <v>0</v>
      </c>
      <c r="J60" s="1">
        <v>0.64</v>
      </c>
      <c r="K60" s="1">
        <v>0.68</v>
      </c>
      <c r="L60" s="1">
        <v>0.72</v>
      </c>
      <c r="M60" s="1">
        <v>0.76</v>
      </c>
      <c r="N60" s="5">
        <v>0.77759999999999996</v>
      </c>
      <c r="O60" s="1">
        <v>0.75309999999999999</v>
      </c>
      <c r="P60" s="1">
        <v>0.74350000000000005</v>
      </c>
      <c r="T60" s="5"/>
      <c r="U60" s="5"/>
      <c r="Z60" s="83"/>
      <c r="AA60" s="84"/>
      <c r="AB60" s="119"/>
      <c r="AC60" s="119"/>
      <c r="AD60" s="85"/>
    </row>
    <row r="61" spans="1:30" hidden="1" x14ac:dyDescent="0.2">
      <c r="A61" s="1" t="s">
        <v>56</v>
      </c>
      <c r="B61" s="27">
        <v>3652.64</v>
      </c>
      <c r="C61" s="27">
        <f>B61+200</f>
        <v>3852.64</v>
      </c>
      <c r="D61" s="27">
        <f t="shared" si="11"/>
        <v>4064.5351999999998</v>
      </c>
      <c r="E61" s="27"/>
      <c r="F61" s="27"/>
      <c r="G61" s="27"/>
      <c r="H61" s="27"/>
      <c r="I61" s="1">
        <v>0.4</v>
      </c>
      <c r="J61" s="1">
        <v>0.64</v>
      </c>
      <c r="K61" s="1">
        <v>0.68</v>
      </c>
      <c r="L61" s="1">
        <v>0.72</v>
      </c>
      <c r="M61" s="1">
        <v>0.76</v>
      </c>
      <c r="N61" s="5">
        <v>0.77759999999999996</v>
      </c>
      <c r="O61" s="1">
        <v>0.75309999999999999</v>
      </c>
      <c r="P61" s="1">
        <v>0.74350000000000005</v>
      </c>
      <c r="T61" s="5"/>
      <c r="U61" s="5"/>
      <c r="Z61" s="83"/>
      <c r="AA61" s="84"/>
      <c r="AB61" s="119"/>
      <c r="AC61" s="119"/>
      <c r="AD61" s="85"/>
    </row>
    <row r="62" spans="1:30" hidden="1" x14ac:dyDescent="0.2">
      <c r="A62" s="1" t="s">
        <v>57</v>
      </c>
      <c r="B62" s="27">
        <v>3898.38</v>
      </c>
      <c r="C62" s="27">
        <f t="shared" ref="C62:C66" si="13">B62+200</f>
        <v>4098.38</v>
      </c>
      <c r="D62" s="27">
        <f t="shared" si="11"/>
        <v>4323.7909</v>
      </c>
      <c r="E62" s="27"/>
      <c r="F62" s="27"/>
      <c r="G62" s="27"/>
      <c r="H62" s="27"/>
      <c r="I62" s="1">
        <v>0.42</v>
      </c>
      <c r="J62" s="1">
        <v>0.64</v>
      </c>
      <c r="K62" s="1">
        <v>0.68</v>
      </c>
      <c r="L62" s="1">
        <v>0.72</v>
      </c>
      <c r="M62" s="1">
        <v>0.76</v>
      </c>
      <c r="N62" s="5">
        <v>0.77759999999999996</v>
      </c>
      <c r="O62" s="1">
        <v>0.75309999999999999</v>
      </c>
      <c r="P62" s="1">
        <v>0.74350000000000005</v>
      </c>
      <c r="T62" s="5"/>
      <c r="U62" s="5"/>
      <c r="Z62" s="83"/>
      <c r="AA62" s="84"/>
      <c r="AB62" s="119"/>
      <c r="AC62" s="119"/>
      <c r="AD62" s="85"/>
    </row>
    <row r="63" spans="1:30" hidden="1" x14ac:dyDescent="0.2">
      <c r="A63" s="1" t="s">
        <v>58</v>
      </c>
      <c r="B63" s="27">
        <v>4178.29</v>
      </c>
      <c r="C63" s="27">
        <f t="shared" si="13"/>
        <v>4378.29</v>
      </c>
      <c r="D63" s="27">
        <f t="shared" si="11"/>
        <v>4619.0959499999999</v>
      </c>
      <c r="E63" s="27"/>
      <c r="F63" s="27"/>
      <c r="G63" s="27"/>
      <c r="H63" s="27"/>
      <c r="I63" s="1">
        <v>0.42</v>
      </c>
      <c r="J63" s="1">
        <v>0.64</v>
      </c>
      <c r="K63" s="1">
        <v>0.68</v>
      </c>
      <c r="L63" s="1">
        <v>0.72</v>
      </c>
      <c r="M63" s="1">
        <v>0.76</v>
      </c>
      <c r="N63" s="5">
        <v>0.77759999999999996</v>
      </c>
      <c r="O63" s="1">
        <v>0.75309999999999999</v>
      </c>
      <c r="P63" s="1">
        <v>0.74350000000000005</v>
      </c>
      <c r="T63" s="5"/>
      <c r="U63" s="5"/>
      <c r="Z63" s="83"/>
      <c r="AA63" s="84"/>
      <c r="AB63" s="119"/>
      <c r="AC63" s="119"/>
      <c r="AD63" s="85"/>
    </row>
    <row r="64" spans="1:30" hidden="1" x14ac:dyDescent="0.2">
      <c r="A64" s="1" t="s">
        <v>59</v>
      </c>
      <c r="B64" s="27">
        <v>4604.26</v>
      </c>
      <c r="C64" s="27">
        <f t="shared" si="13"/>
        <v>4804.26</v>
      </c>
      <c r="D64" s="27">
        <f t="shared" si="11"/>
        <v>5068.4943000000003</v>
      </c>
      <c r="E64" s="27"/>
      <c r="F64" s="27"/>
      <c r="G64" s="27"/>
      <c r="H64" s="27"/>
      <c r="I64" s="1">
        <v>0.44</v>
      </c>
      <c r="J64" s="1">
        <v>0.64</v>
      </c>
      <c r="K64" s="1">
        <v>0.68</v>
      </c>
      <c r="L64" s="1">
        <v>0.72</v>
      </c>
      <c r="M64" s="1">
        <v>0.76</v>
      </c>
      <c r="N64" s="5">
        <v>0.77759999999999996</v>
      </c>
      <c r="O64" s="1">
        <v>0.75309999999999999</v>
      </c>
      <c r="P64" s="1">
        <v>0.74350000000000005</v>
      </c>
      <c r="T64" s="5"/>
      <c r="U64" s="5"/>
      <c r="Z64" s="83"/>
      <c r="AA64" s="84"/>
      <c r="AB64" s="119"/>
      <c r="AC64" s="119"/>
      <c r="AD64" s="85"/>
    </row>
    <row r="65" spans="1:30" hidden="1" x14ac:dyDescent="0.2">
      <c r="A65" s="1" t="s">
        <v>60</v>
      </c>
      <c r="B65" s="27">
        <v>5222.6000000000004</v>
      </c>
      <c r="C65" s="27">
        <f t="shared" si="13"/>
        <v>5422.6</v>
      </c>
      <c r="D65" s="27">
        <f t="shared" si="11"/>
        <v>5720.8429999999998</v>
      </c>
      <c r="E65" s="27"/>
      <c r="F65" s="27"/>
      <c r="G65" s="27"/>
      <c r="H65" s="27"/>
      <c r="I65" s="1">
        <v>0.46</v>
      </c>
      <c r="J65" s="1">
        <v>0.64</v>
      </c>
      <c r="K65" s="1">
        <v>0.68</v>
      </c>
      <c r="L65" s="1">
        <v>0.72</v>
      </c>
      <c r="M65" s="1">
        <v>0.76</v>
      </c>
      <c r="N65" s="5">
        <v>0.77759999999999996</v>
      </c>
      <c r="O65" s="1">
        <v>0.75309999999999999</v>
      </c>
      <c r="P65" s="1">
        <v>0.74350000000000005</v>
      </c>
      <c r="T65" s="5"/>
      <c r="U65" s="5"/>
      <c r="Z65" s="83"/>
      <c r="AA65" s="84"/>
      <c r="AB65" s="119"/>
      <c r="AC65" s="119"/>
      <c r="AD65" s="85"/>
    </row>
    <row r="66" spans="1:30" hidden="1" x14ac:dyDescent="0.2">
      <c r="A66" s="1" t="s">
        <v>176</v>
      </c>
      <c r="B66" s="27">
        <v>5379.28</v>
      </c>
      <c r="C66" s="27">
        <f t="shared" si="13"/>
        <v>5579.28</v>
      </c>
      <c r="D66" s="27">
        <f t="shared" si="11"/>
        <v>5886.1403999999993</v>
      </c>
      <c r="E66" s="27"/>
      <c r="F66" s="27"/>
      <c r="G66" s="27"/>
      <c r="H66" s="27"/>
      <c r="I66" s="1">
        <v>0.46</v>
      </c>
      <c r="J66" s="1">
        <v>0.64</v>
      </c>
      <c r="K66" s="1">
        <v>0.68</v>
      </c>
      <c r="L66" s="1">
        <v>0.72</v>
      </c>
      <c r="M66" s="1">
        <v>0.76</v>
      </c>
      <c r="N66" s="5">
        <v>0.77759999999999996</v>
      </c>
      <c r="O66" s="1">
        <v>0.75309999999999999</v>
      </c>
      <c r="P66" s="1">
        <v>0.74350000000000005</v>
      </c>
      <c r="T66" s="5"/>
      <c r="U66" s="5"/>
      <c r="Z66" s="83"/>
      <c r="AA66" s="84"/>
      <c r="AB66" s="119"/>
      <c r="AC66" s="119"/>
      <c r="AD66" s="85"/>
    </row>
    <row r="67" spans="1:30" hidden="1" x14ac:dyDescent="0.2">
      <c r="A67" s="1" t="s">
        <v>61</v>
      </c>
      <c r="B67" s="27">
        <v>0</v>
      </c>
      <c r="C67" s="27">
        <v>0</v>
      </c>
      <c r="D67" s="27">
        <f t="shared" si="11"/>
        <v>0</v>
      </c>
      <c r="E67" s="27"/>
      <c r="F67" s="27"/>
      <c r="G67" s="27"/>
      <c r="H67" s="27"/>
      <c r="I67" s="1">
        <v>0</v>
      </c>
      <c r="J67" s="1">
        <v>0.46</v>
      </c>
      <c r="K67" s="1">
        <v>0.47</v>
      </c>
      <c r="L67" s="1">
        <v>0.48</v>
      </c>
      <c r="M67" s="1">
        <v>0.49</v>
      </c>
      <c r="N67" s="5">
        <v>0.4854</v>
      </c>
      <c r="O67" s="1">
        <v>0.47070000000000001</v>
      </c>
      <c r="P67" s="1">
        <v>0.4647</v>
      </c>
      <c r="T67" s="5"/>
      <c r="U67" s="5"/>
      <c r="Z67" s="83"/>
      <c r="AA67" s="84"/>
      <c r="AB67" s="119"/>
      <c r="AC67" s="119"/>
      <c r="AD67" s="85"/>
    </row>
    <row r="68" spans="1:30" hidden="1" x14ac:dyDescent="0.2">
      <c r="A68" s="1" t="s">
        <v>62</v>
      </c>
      <c r="B68" s="27">
        <v>3774.86</v>
      </c>
      <c r="C68" s="27">
        <f>B68+200</f>
        <v>3974.86</v>
      </c>
      <c r="D68" s="27">
        <f t="shared" si="11"/>
        <v>4193.4772999999996</v>
      </c>
      <c r="E68" s="27"/>
      <c r="F68" s="27"/>
      <c r="G68" s="27"/>
      <c r="H68" s="27"/>
      <c r="I68" s="1">
        <v>0.4</v>
      </c>
      <c r="J68" s="1">
        <v>0.46</v>
      </c>
      <c r="K68" s="1">
        <v>0.47</v>
      </c>
      <c r="L68" s="1">
        <v>0.48</v>
      </c>
      <c r="M68" s="1">
        <v>0.49</v>
      </c>
      <c r="N68" s="5">
        <v>0.4854</v>
      </c>
      <c r="O68" s="1">
        <v>0.47070000000000001</v>
      </c>
      <c r="P68" s="1">
        <v>0.4647</v>
      </c>
      <c r="T68" s="5"/>
      <c r="U68" s="5"/>
      <c r="Z68" s="83"/>
      <c r="AA68" s="84"/>
      <c r="AB68" s="119"/>
      <c r="AC68" s="119"/>
      <c r="AD68" s="85"/>
    </row>
    <row r="69" spans="1:30" hidden="1" x14ac:dyDescent="0.2">
      <c r="A69" s="1" t="s">
        <v>63</v>
      </c>
      <c r="B69" s="27">
        <v>4040.88</v>
      </c>
      <c r="C69" s="27">
        <f t="shared" ref="C69:C132" si="14">B69+200</f>
        <v>4240.88</v>
      </c>
      <c r="D69" s="27">
        <f t="shared" si="11"/>
        <v>4474.1283999999996</v>
      </c>
      <c r="E69" s="27"/>
      <c r="F69" s="27"/>
      <c r="G69" s="27"/>
      <c r="H69" s="27"/>
      <c r="I69" s="1">
        <v>0.42</v>
      </c>
      <c r="J69" s="1">
        <v>0.46</v>
      </c>
      <c r="K69" s="1">
        <v>0.47</v>
      </c>
      <c r="L69" s="1">
        <v>0.48</v>
      </c>
      <c r="M69" s="1">
        <v>0.49</v>
      </c>
      <c r="N69" s="5">
        <v>0.4854</v>
      </c>
      <c r="O69" s="1">
        <v>0.47070000000000001</v>
      </c>
      <c r="P69" s="1">
        <v>0.4647</v>
      </c>
      <c r="T69" s="5"/>
      <c r="U69" s="5"/>
      <c r="Z69" s="83"/>
      <c r="AA69" s="84"/>
      <c r="AB69" s="119"/>
      <c r="AC69" s="119"/>
      <c r="AD69" s="85"/>
    </row>
    <row r="70" spans="1:30" hidden="1" x14ac:dyDescent="0.2">
      <c r="A70" s="1" t="s">
        <v>64</v>
      </c>
      <c r="B70" s="27">
        <v>4604.26</v>
      </c>
      <c r="C70" s="27">
        <f t="shared" si="14"/>
        <v>4804.26</v>
      </c>
      <c r="D70" s="27">
        <f t="shared" si="11"/>
        <v>5068.4943000000003</v>
      </c>
      <c r="E70" s="27"/>
      <c r="F70" s="27"/>
      <c r="G70" s="27"/>
      <c r="H70" s="27"/>
      <c r="I70" s="1">
        <v>0.44</v>
      </c>
      <c r="J70" s="1">
        <v>0.46</v>
      </c>
      <c r="K70" s="1">
        <v>0.47</v>
      </c>
      <c r="L70" s="1">
        <v>0.48</v>
      </c>
      <c r="M70" s="1">
        <v>0.49</v>
      </c>
      <c r="N70" s="5">
        <v>0.4854</v>
      </c>
      <c r="O70" s="1">
        <v>0.47070000000000001</v>
      </c>
      <c r="P70" s="1">
        <v>0.4647</v>
      </c>
      <c r="T70" s="5"/>
      <c r="U70" s="5"/>
      <c r="Z70" s="83"/>
      <c r="AA70" s="84"/>
      <c r="AB70" s="119"/>
      <c r="AC70" s="119"/>
      <c r="AD70" s="85"/>
    </row>
    <row r="71" spans="1:30" hidden="1" x14ac:dyDescent="0.2">
      <c r="A71" s="1" t="s">
        <v>65</v>
      </c>
      <c r="B71" s="27">
        <v>5098.93</v>
      </c>
      <c r="C71" s="27">
        <f t="shared" si="14"/>
        <v>5298.93</v>
      </c>
      <c r="D71" s="27">
        <f t="shared" si="11"/>
        <v>5590.3711499999999</v>
      </c>
      <c r="E71" s="27"/>
      <c r="F71" s="27"/>
      <c r="G71" s="27"/>
      <c r="H71" s="27"/>
      <c r="I71" s="1">
        <v>0.46</v>
      </c>
      <c r="J71" s="1">
        <v>0.46</v>
      </c>
      <c r="K71" s="1">
        <v>0.47</v>
      </c>
      <c r="L71" s="1">
        <v>0.48</v>
      </c>
      <c r="M71" s="1">
        <v>0.49</v>
      </c>
      <c r="N71" s="5">
        <v>0.4854</v>
      </c>
      <c r="O71" s="1">
        <v>0.47070000000000001</v>
      </c>
      <c r="P71" s="1">
        <v>0.4647</v>
      </c>
      <c r="T71" s="5"/>
      <c r="U71" s="5"/>
      <c r="Z71" s="83"/>
      <c r="AA71" s="84"/>
      <c r="AB71" s="119"/>
      <c r="AC71" s="119"/>
      <c r="AD71" s="85"/>
    </row>
    <row r="72" spans="1:30" hidden="1" x14ac:dyDescent="0.2">
      <c r="A72" s="1" t="s">
        <v>66</v>
      </c>
      <c r="B72" s="27">
        <v>5737.87</v>
      </c>
      <c r="C72" s="27">
        <f t="shared" si="14"/>
        <v>5937.87</v>
      </c>
      <c r="D72" s="27">
        <f t="shared" si="11"/>
        <v>6264.4528499999997</v>
      </c>
      <c r="E72" s="27"/>
      <c r="F72" s="27"/>
      <c r="G72" s="27"/>
      <c r="H72" s="27"/>
      <c r="I72" s="1">
        <v>0.48</v>
      </c>
      <c r="J72" s="1">
        <v>0.46</v>
      </c>
      <c r="K72" s="1">
        <v>0.47</v>
      </c>
      <c r="L72" s="1">
        <v>0.48</v>
      </c>
      <c r="M72" s="1">
        <v>0.49</v>
      </c>
      <c r="N72" s="5">
        <v>0.4854</v>
      </c>
      <c r="O72" s="1">
        <v>0.47070000000000001</v>
      </c>
      <c r="P72" s="1">
        <v>0.4647</v>
      </c>
      <c r="T72" s="5"/>
      <c r="U72" s="5"/>
      <c r="Z72" s="83"/>
      <c r="AA72" s="84"/>
      <c r="AB72" s="119"/>
      <c r="AC72" s="119"/>
      <c r="AD72" s="85"/>
    </row>
    <row r="73" spans="1:30" hidden="1" x14ac:dyDescent="0.2">
      <c r="A73" s="1" t="s">
        <v>177</v>
      </c>
      <c r="B73" s="27">
        <v>5910</v>
      </c>
      <c r="C73" s="27">
        <f t="shared" si="14"/>
        <v>6110</v>
      </c>
      <c r="D73" s="27">
        <f t="shared" si="11"/>
        <v>6446.0499999999993</v>
      </c>
      <c r="E73" s="27"/>
      <c r="F73" s="27"/>
      <c r="G73" s="27"/>
      <c r="H73" s="27"/>
      <c r="I73" s="1">
        <v>0.48</v>
      </c>
      <c r="J73" s="1">
        <v>0.46</v>
      </c>
      <c r="K73" s="1">
        <v>0.47</v>
      </c>
      <c r="L73" s="1">
        <v>0.48</v>
      </c>
      <c r="M73" s="1">
        <v>0.49</v>
      </c>
      <c r="N73" s="5">
        <v>0.4854</v>
      </c>
      <c r="O73" s="1">
        <v>0.47070000000000001</v>
      </c>
      <c r="P73" s="1">
        <v>0.4647</v>
      </c>
      <c r="T73" s="5"/>
      <c r="U73" s="5"/>
      <c r="Z73" s="83"/>
      <c r="AA73" s="84"/>
      <c r="AB73" s="119"/>
      <c r="AC73" s="119"/>
      <c r="AD73" s="85"/>
    </row>
    <row r="74" spans="1:30" hidden="1" x14ac:dyDescent="0.2">
      <c r="A74" s="1" t="s">
        <v>67</v>
      </c>
      <c r="B74" s="27">
        <v>0</v>
      </c>
      <c r="C74" s="27">
        <v>0</v>
      </c>
      <c r="D74" s="27">
        <f t="shared" si="11"/>
        <v>0</v>
      </c>
      <c r="E74" s="27"/>
      <c r="F74" s="27"/>
      <c r="G74" s="27"/>
      <c r="H74" s="27"/>
      <c r="I74" s="1">
        <v>0</v>
      </c>
      <c r="J74" s="1">
        <v>0.46</v>
      </c>
      <c r="K74" s="1">
        <v>0.47</v>
      </c>
      <c r="L74" s="1">
        <v>0.48</v>
      </c>
      <c r="M74" s="1">
        <v>0.49</v>
      </c>
      <c r="N74" s="5">
        <v>0.4854</v>
      </c>
      <c r="O74" s="1">
        <v>0.47070000000000001</v>
      </c>
      <c r="P74" s="1">
        <v>0.4647</v>
      </c>
      <c r="T74" s="5"/>
      <c r="U74" s="5"/>
      <c r="Z74" s="83"/>
      <c r="AA74" s="84"/>
      <c r="AB74" s="119"/>
      <c r="AC74" s="119"/>
      <c r="AD74" s="85"/>
    </row>
    <row r="75" spans="1:30" hidden="1" x14ac:dyDescent="0.2">
      <c r="A75" s="1" t="s">
        <v>68</v>
      </c>
      <c r="B75" s="27">
        <v>4188.38</v>
      </c>
      <c r="C75" s="27">
        <f t="shared" si="14"/>
        <v>4388.38</v>
      </c>
      <c r="D75" s="27">
        <f t="shared" si="11"/>
        <v>4629.7408999999998</v>
      </c>
      <c r="E75" s="27"/>
      <c r="F75" s="27"/>
      <c r="G75" s="27"/>
      <c r="H75" s="27"/>
      <c r="I75" s="1">
        <v>0.42</v>
      </c>
      <c r="J75" s="1">
        <v>0.46</v>
      </c>
      <c r="K75" s="1">
        <v>0.47</v>
      </c>
      <c r="L75" s="1">
        <v>0.48</v>
      </c>
      <c r="M75" s="1">
        <v>0.49</v>
      </c>
      <c r="N75" s="5">
        <v>0.4854</v>
      </c>
      <c r="O75" s="1">
        <v>0.47070000000000001</v>
      </c>
      <c r="P75" s="1">
        <v>0.4647</v>
      </c>
      <c r="T75" s="5"/>
      <c r="U75" s="5"/>
      <c r="Z75" s="83"/>
      <c r="AA75" s="84"/>
      <c r="AB75" s="119"/>
      <c r="AC75" s="119"/>
      <c r="AD75" s="85"/>
    </row>
    <row r="76" spans="1:30" hidden="1" x14ac:dyDescent="0.2">
      <c r="A76" s="1" t="s">
        <v>69</v>
      </c>
      <c r="B76" s="27">
        <v>4508.07</v>
      </c>
      <c r="C76" s="27">
        <f t="shared" si="14"/>
        <v>4708.07</v>
      </c>
      <c r="D76" s="27">
        <f t="shared" si="11"/>
        <v>4967.0138499999994</v>
      </c>
      <c r="E76" s="27"/>
      <c r="F76" s="27"/>
      <c r="G76" s="27"/>
      <c r="H76" s="27"/>
      <c r="I76" s="1">
        <v>0.44</v>
      </c>
      <c r="J76" s="1">
        <v>0.46</v>
      </c>
      <c r="K76" s="1">
        <v>0.47</v>
      </c>
      <c r="L76" s="1">
        <v>0.48</v>
      </c>
      <c r="M76" s="1">
        <v>0.49</v>
      </c>
      <c r="N76" s="5">
        <v>0.4854</v>
      </c>
      <c r="O76" s="1">
        <v>0.47070000000000001</v>
      </c>
      <c r="P76" s="1">
        <v>0.4647</v>
      </c>
      <c r="T76" s="5"/>
      <c r="U76" s="5"/>
      <c r="Z76" s="83"/>
      <c r="AA76" s="84"/>
      <c r="AB76" s="119"/>
      <c r="AC76" s="119"/>
      <c r="AD76" s="85"/>
    </row>
    <row r="77" spans="1:30" hidden="1" x14ac:dyDescent="0.2">
      <c r="A77" s="1" t="s">
        <v>70</v>
      </c>
      <c r="B77" s="27">
        <v>4748.54</v>
      </c>
      <c r="C77" s="27">
        <f t="shared" si="14"/>
        <v>4948.54</v>
      </c>
      <c r="D77" s="27">
        <f t="shared" si="11"/>
        <v>5220.7096999999994</v>
      </c>
      <c r="E77" s="27"/>
      <c r="F77" s="27"/>
      <c r="G77" s="27"/>
      <c r="H77" s="27"/>
      <c r="I77" s="1">
        <v>0.44</v>
      </c>
      <c r="J77" s="1">
        <v>0.46</v>
      </c>
      <c r="K77" s="1">
        <v>0.47</v>
      </c>
      <c r="L77" s="1">
        <v>0.48</v>
      </c>
      <c r="M77" s="1">
        <v>0.49</v>
      </c>
      <c r="N77" s="5">
        <v>0.4854</v>
      </c>
      <c r="O77" s="1">
        <v>0.47070000000000001</v>
      </c>
      <c r="P77" s="1">
        <v>0.4647</v>
      </c>
      <c r="T77" s="5"/>
      <c r="U77" s="5"/>
      <c r="Z77" s="83"/>
      <c r="AA77" s="84"/>
      <c r="AB77" s="119"/>
      <c r="AC77" s="119"/>
      <c r="AD77" s="85"/>
    </row>
    <row r="78" spans="1:30" hidden="1" x14ac:dyDescent="0.2">
      <c r="A78" s="1" t="s">
        <v>71</v>
      </c>
      <c r="B78" s="27">
        <v>5215.72</v>
      </c>
      <c r="C78" s="27">
        <f t="shared" si="14"/>
        <v>5415.72</v>
      </c>
      <c r="D78" s="27">
        <f t="shared" si="11"/>
        <v>5713.5846000000001</v>
      </c>
      <c r="E78" s="27"/>
      <c r="F78" s="27"/>
      <c r="G78" s="27"/>
      <c r="H78" s="27"/>
      <c r="I78" s="1">
        <v>0.46</v>
      </c>
      <c r="J78" s="1">
        <v>0.46</v>
      </c>
      <c r="K78" s="1">
        <v>0.47</v>
      </c>
      <c r="L78" s="1">
        <v>0.48</v>
      </c>
      <c r="M78" s="1">
        <v>0.49</v>
      </c>
      <c r="N78" s="5">
        <v>0.4854</v>
      </c>
      <c r="O78" s="1">
        <v>0.47070000000000001</v>
      </c>
      <c r="P78" s="1">
        <v>0.4647</v>
      </c>
      <c r="T78" s="5"/>
      <c r="U78" s="5"/>
      <c r="Z78" s="83"/>
      <c r="AA78" s="84"/>
      <c r="AB78" s="119"/>
      <c r="AC78" s="119"/>
      <c r="AD78" s="85"/>
    </row>
    <row r="79" spans="1:30" hidden="1" x14ac:dyDescent="0.2">
      <c r="A79" s="1" t="s">
        <v>72</v>
      </c>
      <c r="B79" s="27">
        <v>5861.53</v>
      </c>
      <c r="C79" s="27">
        <f t="shared" si="14"/>
        <v>6061.53</v>
      </c>
      <c r="D79" s="27">
        <f t="shared" si="11"/>
        <v>6394.9141499999996</v>
      </c>
      <c r="E79" s="27"/>
      <c r="F79" s="27"/>
      <c r="G79" s="27"/>
      <c r="H79" s="27"/>
      <c r="I79" s="1">
        <v>0.48</v>
      </c>
      <c r="J79" s="1">
        <v>0.46</v>
      </c>
      <c r="K79" s="1">
        <v>0.47</v>
      </c>
      <c r="L79" s="1">
        <v>0.48</v>
      </c>
      <c r="M79" s="1">
        <v>0.49</v>
      </c>
      <c r="N79" s="5">
        <v>0.4854</v>
      </c>
      <c r="O79" s="1">
        <v>0.47070000000000001</v>
      </c>
      <c r="P79" s="1">
        <v>0.4647</v>
      </c>
      <c r="T79" s="5"/>
      <c r="U79" s="5"/>
      <c r="Z79" s="83"/>
      <c r="AA79" s="84"/>
      <c r="AB79" s="119"/>
      <c r="AC79" s="119"/>
      <c r="AD79" s="85"/>
    </row>
    <row r="80" spans="1:30" hidden="1" x14ac:dyDescent="0.2">
      <c r="A80" s="1" t="s">
        <v>178</v>
      </c>
      <c r="B80" s="27">
        <v>6037.38</v>
      </c>
      <c r="C80" s="27">
        <f t="shared" si="14"/>
        <v>6237.38</v>
      </c>
      <c r="D80" s="27">
        <f t="shared" si="11"/>
        <v>6580.4358999999995</v>
      </c>
      <c r="E80" s="27"/>
      <c r="F80" s="27"/>
      <c r="G80" s="27"/>
      <c r="H80" s="27"/>
      <c r="I80" s="1">
        <v>0.48</v>
      </c>
      <c r="J80" s="1">
        <v>0.46</v>
      </c>
      <c r="K80" s="1">
        <v>0.47</v>
      </c>
      <c r="L80" s="1">
        <v>0.48</v>
      </c>
      <c r="M80" s="1">
        <v>0.49</v>
      </c>
      <c r="N80" s="5">
        <v>0.4854</v>
      </c>
      <c r="O80" s="1">
        <v>0.47070000000000001</v>
      </c>
      <c r="P80" s="1">
        <v>0.4647</v>
      </c>
      <c r="T80" s="5"/>
      <c r="U80" s="5"/>
      <c r="Z80" s="83"/>
      <c r="AA80" s="84"/>
      <c r="AB80" s="119"/>
      <c r="AC80" s="119"/>
      <c r="AD80" s="85"/>
    </row>
    <row r="81" spans="1:30" hidden="1" x14ac:dyDescent="0.2">
      <c r="A81" s="1" t="s">
        <v>158</v>
      </c>
      <c r="B81" s="27">
        <v>0</v>
      </c>
      <c r="C81" s="27">
        <f t="shared" si="14"/>
        <v>200</v>
      </c>
      <c r="D81" s="27">
        <f t="shared" si="11"/>
        <v>211</v>
      </c>
      <c r="E81" s="27"/>
      <c r="F81" s="27"/>
      <c r="G81" s="27"/>
      <c r="H81" s="27"/>
      <c r="I81" s="1">
        <v>0</v>
      </c>
      <c r="J81" s="1">
        <v>0.46</v>
      </c>
      <c r="K81" s="1">
        <v>0.47</v>
      </c>
      <c r="L81" s="1">
        <v>0.48</v>
      </c>
      <c r="M81" s="1">
        <v>0.49</v>
      </c>
      <c r="N81" s="5">
        <v>0.4854</v>
      </c>
      <c r="O81" s="1">
        <v>0.47070000000000001</v>
      </c>
      <c r="P81" s="1">
        <v>0.4647</v>
      </c>
      <c r="T81" s="5"/>
      <c r="U81" s="5"/>
      <c r="Z81" s="83"/>
      <c r="AA81" s="84"/>
      <c r="AB81" s="119"/>
      <c r="AC81" s="119"/>
      <c r="AD81" s="85"/>
    </row>
    <row r="82" spans="1:30" hidden="1" x14ac:dyDescent="0.2">
      <c r="A82" s="1" t="s">
        <v>148</v>
      </c>
      <c r="B82" s="27">
        <v>4508.07</v>
      </c>
      <c r="C82" s="27">
        <f t="shared" si="14"/>
        <v>4708.07</v>
      </c>
      <c r="D82" s="27">
        <f t="shared" si="11"/>
        <v>4967.0138499999994</v>
      </c>
      <c r="E82" s="27"/>
      <c r="F82" s="27"/>
      <c r="G82" s="27"/>
      <c r="H82" s="27"/>
      <c r="I82" s="1">
        <v>0.42</v>
      </c>
      <c r="J82" s="1">
        <v>0.46</v>
      </c>
      <c r="K82" s="1">
        <v>0.47</v>
      </c>
      <c r="L82" s="1">
        <v>0.48</v>
      </c>
      <c r="M82" s="1">
        <v>0.49</v>
      </c>
      <c r="N82" s="5">
        <v>0.4854</v>
      </c>
      <c r="O82" s="1">
        <v>0.47070000000000001</v>
      </c>
      <c r="P82" s="1">
        <v>0.4647</v>
      </c>
      <c r="T82" s="5"/>
      <c r="U82" s="5"/>
      <c r="Z82" s="83"/>
      <c r="AA82" s="84"/>
      <c r="AB82" s="119"/>
      <c r="AC82" s="119"/>
      <c r="AD82" s="85"/>
    </row>
    <row r="83" spans="1:30" hidden="1" x14ac:dyDescent="0.2">
      <c r="A83" s="1" t="s">
        <v>149</v>
      </c>
      <c r="B83" s="27">
        <v>4748.54</v>
      </c>
      <c r="C83" s="27">
        <f t="shared" si="14"/>
        <v>4948.54</v>
      </c>
      <c r="D83" s="27">
        <f t="shared" si="11"/>
        <v>5220.7096999999994</v>
      </c>
      <c r="E83" s="27"/>
      <c r="F83" s="27"/>
      <c r="G83" s="27"/>
      <c r="H83" s="27"/>
      <c r="I83" s="1">
        <v>0.44</v>
      </c>
      <c r="J83" s="1">
        <v>0.46</v>
      </c>
      <c r="K83" s="1">
        <v>0.47</v>
      </c>
      <c r="L83" s="1">
        <v>0.48</v>
      </c>
      <c r="M83" s="1">
        <v>0.49</v>
      </c>
      <c r="N83" s="5">
        <v>0.4854</v>
      </c>
      <c r="O83" s="1">
        <v>0.47070000000000001</v>
      </c>
      <c r="P83" s="1">
        <v>0.4647</v>
      </c>
      <c r="T83" s="5"/>
      <c r="U83" s="5"/>
      <c r="Z83" s="83"/>
      <c r="AA83" s="84"/>
      <c r="AB83" s="119"/>
      <c r="AC83" s="119"/>
      <c r="AD83" s="85"/>
    </row>
    <row r="84" spans="1:30" hidden="1" x14ac:dyDescent="0.2">
      <c r="A84" s="1" t="s">
        <v>159</v>
      </c>
      <c r="B84" s="27">
        <v>0</v>
      </c>
      <c r="C84" s="27">
        <f t="shared" si="14"/>
        <v>200</v>
      </c>
      <c r="D84" s="27">
        <f t="shared" si="11"/>
        <v>211</v>
      </c>
      <c r="E84" s="27"/>
      <c r="F84" s="27"/>
      <c r="G84" s="27"/>
      <c r="H84" s="27"/>
      <c r="I84" s="1">
        <v>0</v>
      </c>
      <c r="J84" s="1">
        <v>0.46</v>
      </c>
      <c r="K84" s="1">
        <v>0.47</v>
      </c>
      <c r="L84" s="1">
        <v>0.48</v>
      </c>
      <c r="M84" s="1">
        <v>0.49</v>
      </c>
      <c r="N84" s="5">
        <v>0.4854</v>
      </c>
      <c r="O84" s="1">
        <v>0.47070000000000001</v>
      </c>
      <c r="P84" s="1">
        <v>0.4647</v>
      </c>
      <c r="T84" s="5"/>
      <c r="U84" s="5"/>
      <c r="Z84" s="83"/>
      <c r="AA84" s="84"/>
      <c r="AB84" s="119"/>
      <c r="AC84" s="119"/>
      <c r="AD84" s="85"/>
    </row>
    <row r="85" spans="1:30" hidden="1" x14ac:dyDescent="0.2">
      <c r="A85" s="1" t="s">
        <v>150</v>
      </c>
      <c r="B85" s="27">
        <v>5167.63</v>
      </c>
      <c r="C85" s="27">
        <f t="shared" si="14"/>
        <v>5367.63</v>
      </c>
      <c r="D85" s="27">
        <f t="shared" si="11"/>
        <v>5662.8496500000001</v>
      </c>
      <c r="E85" s="27"/>
      <c r="F85" s="27"/>
      <c r="G85" s="27"/>
      <c r="H85" s="27"/>
      <c r="I85" s="1">
        <v>0.44</v>
      </c>
      <c r="J85" s="1">
        <v>0.46</v>
      </c>
      <c r="K85" s="1">
        <v>0.47</v>
      </c>
      <c r="L85" s="1">
        <v>0.48</v>
      </c>
      <c r="M85" s="1">
        <v>0.49</v>
      </c>
      <c r="N85" s="5">
        <v>0.4854</v>
      </c>
      <c r="O85" s="1">
        <v>0.47070000000000001</v>
      </c>
      <c r="P85" s="1">
        <v>0.4647</v>
      </c>
      <c r="T85" s="5"/>
      <c r="U85" s="5"/>
      <c r="Z85" s="83"/>
      <c r="AA85" s="84"/>
      <c r="AB85" s="119"/>
      <c r="AC85" s="119"/>
      <c r="AD85" s="85"/>
    </row>
    <row r="86" spans="1:30" hidden="1" x14ac:dyDescent="0.2">
      <c r="A86" s="1" t="s">
        <v>151</v>
      </c>
      <c r="B86" s="27">
        <v>5593.59</v>
      </c>
      <c r="C86" s="27">
        <f t="shared" si="14"/>
        <v>5793.59</v>
      </c>
      <c r="D86" s="27">
        <f t="shared" si="11"/>
        <v>6112.2374499999996</v>
      </c>
      <c r="E86" s="27"/>
      <c r="F86" s="27"/>
      <c r="G86" s="27"/>
      <c r="H86" s="27"/>
      <c r="I86" s="1">
        <v>0.46</v>
      </c>
      <c r="J86" s="1">
        <v>0.46</v>
      </c>
      <c r="K86" s="1">
        <v>0.47</v>
      </c>
      <c r="L86" s="1">
        <v>0.48</v>
      </c>
      <c r="M86" s="1">
        <v>0.49</v>
      </c>
      <c r="N86" s="5">
        <v>0.4854</v>
      </c>
      <c r="O86" s="1">
        <v>0.47070000000000001</v>
      </c>
      <c r="P86" s="1">
        <v>0.4647</v>
      </c>
      <c r="T86" s="5"/>
      <c r="U86" s="5"/>
      <c r="Z86" s="83"/>
      <c r="AA86" s="84"/>
      <c r="AB86" s="119"/>
      <c r="AC86" s="119"/>
      <c r="AD86" s="85"/>
    </row>
    <row r="87" spans="1:30" hidden="1" x14ac:dyDescent="0.2">
      <c r="A87" s="1" t="s">
        <v>152</v>
      </c>
      <c r="B87" s="27">
        <v>6246.27</v>
      </c>
      <c r="C87" s="27">
        <f t="shared" si="14"/>
        <v>6446.27</v>
      </c>
      <c r="D87" s="27">
        <f t="shared" si="11"/>
        <v>6800.8148499999998</v>
      </c>
      <c r="E87" s="27"/>
      <c r="F87" s="27"/>
      <c r="G87" s="27"/>
      <c r="H87" s="27"/>
      <c r="I87" s="1">
        <v>0.48</v>
      </c>
      <c r="J87" s="1">
        <v>0.46</v>
      </c>
      <c r="K87" s="1">
        <v>0.47</v>
      </c>
      <c r="L87" s="1">
        <v>0.48</v>
      </c>
      <c r="M87" s="1">
        <v>0.49</v>
      </c>
      <c r="N87" s="5">
        <v>0.4854</v>
      </c>
      <c r="O87" s="1">
        <v>0.47070000000000001</v>
      </c>
      <c r="P87" s="1">
        <v>0.4647</v>
      </c>
      <c r="T87" s="5"/>
      <c r="U87" s="5"/>
      <c r="Z87" s="83"/>
      <c r="AA87" s="84"/>
      <c r="AB87" s="119"/>
      <c r="AC87" s="119"/>
      <c r="AD87" s="85"/>
    </row>
    <row r="88" spans="1:30" hidden="1" x14ac:dyDescent="0.2">
      <c r="A88" s="1" t="s">
        <v>181</v>
      </c>
      <c r="B88" s="27">
        <v>6433.67</v>
      </c>
      <c r="C88" s="27">
        <f t="shared" si="14"/>
        <v>6633.67</v>
      </c>
      <c r="D88" s="27">
        <f t="shared" si="11"/>
        <v>6998.5218500000001</v>
      </c>
      <c r="E88" s="27"/>
      <c r="F88" s="27"/>
      <c r="G88" s="27"/>
      <c r="H88" s="27"/>
      <c r="I88" s="1">
        <v>0.48</v>
      </c>
      <c r="J88" s="1">
        <v>0.46</v>
      </c>
      <c r="K88" s="1">
        <v>0.47</v>
      </c>
      <c r="L88" s="1">
        <v>0.48</v>
      </c>
      <c r="M88" s="1">
        <v>0.49</v>
      </c>
      <c r="N88" s="5">
        <v>0.4854</v>
      </c>
      <c r="O88" s="1">
        <v>0.47070000000000001</v>
      </c>
      <c r="P88" s="1">
        <v>0.4647</v>
      </c>
      <c r="T88" s="5"/>
      <c r="U88" s="5"/>
      <c r="Z88" s="83"/>
      <c r="AA88" s="84"/>
      <c r="AB88" s="119"/>
      <c r="AC88" s="119"/>
      <c r="AD88" s="85"/>
    </row>
    <row r="89" spans="1:30" hidden="1" x14ac:dyDescent="0.2">
      <c r="A89" s="1" t="s">
        <v>73</v>
      </c>
      <c r="B89" s="27">
        <v>0</v>
      </c>
      <c r="C89" s="27">
        <v>0</v>
      </c>
      <c r="D89" s="27">
        <f t="shared" si="11"/>
        <v>0</v>
      </c>
      <c r="E89" s="27"/>
      <c r="F89" s="27"/>
      <c r="G89" s="27"/>
      <c r="H89" s="27"/>
      <c r="I89" s="1">
        <v>0</v>
      </c>
      <c r="J89" s="1">
        <v>0.31</v>
      </c>
      <c r="K89" s="1">
        <v>0.32</v>
      </c>
      <c r="L89" s="1">
        <v>0.33</v>
      </c>
      <c r="M89" s="1">
        <v>0.34</v>
      </c>
      <c r="N89" s="5">
        <v>0.33979999999999999</v>
      </c>
      <c r="O89" s="1">
        <v>0.32950000000000002</v>
      </c>
      <c r="P89" s="1">
        <v>0.32529999999999998</v>
      </c>
      <c r="T89" s="5"/>
      <c r="U89" s="5"/>
      <c r="Z89" s="83"/>
      <c r="AA89" s="84"/>
      <c r="AB89" s="119"/>
      <c r="AC89" s="119"/>
      <c r="AD89" s="85"/>
    </row>
    <row r="90" spans="1:30" hidden="1" x14ac:dyDescent="0.2">
      <c r="A90" s="1" t="s">
        <v>74</v>
      </c>
      <c r="B90" s="27">
        <v>4542.6400000000003</v>
      </c>
      <c r="C90" s="27">
        <f t="shared" si="14"/>
        <v>4742.6400000000003</v>
      </c>
      <c r="D90" s="27">
        <f t="shared" si="11"/>
        <v>5003.4852000000001</v>
      </c>
      <c r="E90" s="27"/>
      <c r="F90" s="27"/>
      <c r="G90" s="27"/>
      <c r="H90" s="27"/>
      <c r="I90" s="1">
        <v>0.44</v>
      </c>
      <c r="J90" s="1">
        <v>0.31</v>
      </c>
      <c r="K90" s="1">
        <v>0.32</v>
      </c>
      <c r="L90" s="1">
        <v>0.33</v>
      </c>
      <c r="M90" s="1">
        <v>0.34</v>
      </c>
      <c r="N90" s="5">
        <v>0.33979999999999999</v>
      </c>
      <c r="O90" s="1">
        <v>0.32950000000000002</v>
      </c>
      <c r="P90" s="1">
        <v>0.32529999999999998</v>
      </c>
      <c r="T90" s="5"/>
      <c r="U90" s="5"/>
      <c r="Z90" s="83"/>
      <c r="AA90" s="84"/>
      <c r="AB90" s="119"/>
      <c r="AC90" s="119"/>
      <c r="AD90" s="85"/>
    </row>
    <row r="91" spans="1:30" hidden="1" x14ac:dyDescent="0.2">
      <c r="A91" s="1" t="s">
        <v>75</v>
      </c>
      <c r="B91" s="27">
        <v>4885.93</v>
      </c>
      <c r="C91" s="27">
        <f t="shared" si="14"/>
        <v>5085.93</v>
      </c>
      <c r="D91" s="27">
        <f t="shared" si="11"/>
        <v>5365.6561499999998</v>
      </c>
      <c r="E91" s="27"/>
      <c r="F91" s="27"/>
      <c r="G91" s="27"/>
      <c r="H91" s="27"/>
      <c r="I91" s="1">
        <v>0.44</v>
      </c>
      <c r="J91" s="1">
        <v>0.31</v>
      </c>
      <c r="K91" s="1">
        <v>0.32</v>
      </c>
      <c r="L91" s="1">
        <v>0.33</v>
      </c>
      <c r="M91" s="1">
        <v>0.34</v>
      </c>
      <c r="N91" s="5">
        <v>0.33979999999999999</v>
      </c>
      <c r="O91" s="1">
        <v>0.32950000000000002</v>
      </c>
      <c r="P91" s="1">
        <v>0.32529999999999998</v>
      </c>
      <c r="T91" s="5"/>
      <c r="U91" s="5"/>
      <c r="Z91" s="83"/>
      <c r="AA91" s="84"/>
      <c r="AB91" s="119"/>
      <c r="AC91" s="119"/>
      <c r="AD91" s="85"/>
    </row>
    <row r="92" spans="1:30" hidden="1" x14ac:dyDescent="0.2">
      <c r="A92" s="1" t="s">
        <v>76</v>
      </c>
      <c r="B92" s="27">
        <v>5167.63</v>
      </c>
      <c r="C92" s="27">
        <f t="shared" si="14"/>
        <v>5367.63</v>
      </c>
      <c r="D92" s="27">
        <f t="shared" si="11"/>
        <v>5662.8496500000001</v>
      </c>
      <c r="E92" s="27"/>
      <c r="F92" s="27"/>
      <c r="G92" s="27"/>
      <c r="H92" s="27"/>
      <c r="I92" s="1">
        <v>0.46</v>
      </c>
      <c r="J92" s="1">
        <v>0.31</v>
      </c>
      <c r="K92" s="1">
        <v>0.32</v>
      </c>
      <c r="L92" s="1">
        <v>0.33</v>
      </c>
      <c r="M92" s="1">
        <v>0.34</v>
      </c>
      <c r="N92" s="5">
        <v>0.33979999999999999</v>
      </c>
      <c r="O92" s="1">
        <v>0.32950000000000002</v>
      </c>
      <c r="P92" s="1">
        <v>0.32529999999999998</v>
      </c>
      <c r="T92" s="5"/>
      <c r="U92" s="5"/>
      <c r="Z92" s="83"/>
      <c r="AA92" s="84"/>
      <c r="AB92" s="119"/>
      <c r="AC92" s="119"/>
      <c r="AD92" s="85"/>
    </row>
    <row r="93" spans="1:30" hidden="1" x14ac:dyDescent="0.2">
      <c r="A93" s="1" t="s">
        <v>77</v>
      </c>
      <c r="B93" s="27">
        <v>5593.59</v>
      </c>
      <c r="C93" s="27">
        <f t="shared" si="14"/>
        <v>5793.59</v>
      </c>
      <c r="D93" s="27">
        <f t="shared" si="11"/>
        <v>6112.2374499999996</v>
      </c>
      <c r="E93" s="27"/>
      <c r="F93" s="27"/>
      <c r="G93" s="27"/>
      <c r="H93" s="27"/>
      <c r="I93" s="1">
        <v>0.48</v>
      </c>
      <c r="J93" s="1">
        <v>0.31</v>
      </c>
      <c r="K93" s="1">
        <v>0.32</v>
      </c>
      <c r="L93" s="1">
        <v>0.33</v>
      </c>
      <c r="M93" s="1">
        <v>0.34</v>
      </c>
      <c r="N93" s="5">
        <v>0.33979999999999999</v>
      </c>
      <c r="O93" s="1">
        <v>0.32950000000000002</v>
      </c>
      <c r="P93" s="1">
        <v>0.32529999999999998</v>
      </c>
      <c r="T93" s="5"/>
      <c r="U93" s="5"/>
      <c r="Z93" s="83"/>
      <c r="AA93" s="84"/>
      <c r="AB93" s="119"/>
      <c r="AC93" s="119"/>
      <c r="AD93" s="85"/>
    </row>
    <row r="94" spans="1:30" hidden="1" x14ac:dyDescent="0.2">
      <c r="A94" s="1" t="s">
        <v>78</v>
      </c>
      <c r="B94" s="27">
        <v>6246.27</v>
      </c>
      <c r="C94" s="27">
        <f t="shared" si="14"/>
        <v>6446.27</v>
      </c>
      <c r="D94" s="27">
        <f t="shared" si="11"/>
        <v>6800.8148499999998</v>
      </c>
      <c r="E94" s="27"/>
      <c r="F94" s="27"/>
      <c r="G94" s="27"/>
      <c r="H94" s="27"/>
      <c r="I94" s="1">
        <v>0.52</v>
      </c>
      <c r="J94" s="1">
        <v>0.31</v>
      </c>
      <c r="K94" s="1">
        <v>0.32</v>
      </c>
      <c r="L94" s="1">
        <v>0.33</v>
      </c>
      <c r="M94" s="1">
        <v>0.34</v>
      </c>
      <c r="N94" s="5">
        <v>0.33979999999999999</v>
      </c>
      <c r="O94" s="1">
        <v>0.32950000000000002</v>
      </c>
      <c r="P94" s="1">
        <v>0.32529999999999998</v>
      </c>
      <c r="T94" s="5"/>
      <c r="U94" s="5"/>
      <c r="Z94" s="83"/>
      <c r="AA94" s="84"/>
      <c r="AB94" s="119"/>
      <c r="AC94" s="119"/>
      <c r="AD94" s="85"/>
    </row>
    <row r="95" spans="1:30" hidden="1" x14ac:dyDescent="0.2">
      <c r="A95" s="1" t="s">
        <v>179</v>
      </c>
      <c r="B95" s="27">
        <v>6433.67</v>
      </c>
      <c r="C95" s="27">
        <f t="shared" si="14"/>
        <v>6633.67</v>
      </c>
      <c r="D95" s="27">
        <f t="shared" si="11"/>
        <v>6998.5218500000001</v>
      </c>
      <c r="E95" s="27"/>
      <c r="F95" s="27"/>
      <c r="G95" s="27"/>
      <c r="H95" s="27"/>
      <c r="I95" s="1">
        <v>0.52</v>
      </c>
      <c r="J95" s="1">
        <v>0.31</v>
      </c>
      <c r="K95" s="1">
        <v>0.32</v>
      </c>
      <c r="L95" s="1">
        <v>0.33</v>
      </c>
      <c r="M95" s="1">
        <v>0.34</v>
      </c>
      <c r="N95" s="5">
        <v>0.33979999999999999</v>
      </c>
      <c r="O95" s="1">
        <v>0.32950000000000002</v>
      </c>
      <c r="P95" s="1">
        <v>0.32529999999999998</v>
      </c>
      <c r="T95" s="5"/>
      <c r="U95" s="5"/>
      <c r="Z95" s="83"/>
      <c r="AA95" s="84"/>
      <c r="AB95" s="119"/>
      <c r="AC95" s="119"/>
      <c r="AD95" s="85"/>
    </row>
    <row r="96" spans="1:30" hidden="1" x14ac:dyDescent="0.2">
      <c r="A96" s="1" t="s">
        <v>79</v>
      </c>
      <c r="B96" s="27">
        <v>0</v>
      </c>
      <c r="C96" s="27">
        <v>0</v>
      </c>
      <c r="D96" s="27">
        <f t="shared" si="11"/>
        <v>0</v>
      </c>
      <c r="E96" s="27"/>
      <c r="F96" s="27"/>
      <c r="G96" s="27"/>
      <c r="H96" s="27"/>
      <c r="I96" s="1">
        <v>0</v>
      </c>
      <c r="J96" s="1">
        <v>0.31</v>
      </c>
      <c r="K96" s="1">
        <v>0.32</v>
      </c>
      <c r="L96" s="1">
        <v>0.33</v>
      </c>
      <c r="M96" s="1">
        <v>0.34</v>
      </c>
      <c r="N96" s="5">
        <v>0.33979999999999999</v>
      </c>
      <c r="O96" s="1">
        <v>0.32950000000000002</v>
      </c>
      <c r="P96" s="1">
        <v>0.32529999999999998</v>
      </c>
      <c r="T96" s="5"/>
      <c r="U96" s="5"/>
      <c r="Z96" s="83"/>
      <c r="AA96" s="84"/>
      <c r="AB96" s="119"/>
      <c r="AC96" s="119"/>
      <c r="AD96" s="85"/>
    </row>
    <row r="97" spans="1:30" hidden="1" x14ac:dyDescent="0.2">
      <c r="A97" s="1" t="s">
        <v>80</v>
      </c>
      <c r="B97" s="27">
        <v>5017.3100000000004</v>
      </c>
      <c r="C97" s="27">
        <f t="shared" si="14"/>
        <v>5217.3100000000004</v>
      </c>
      <c r="D97" s="27">
        <f>C97*1.055</f>
        <v>5504.2620500000003</v>
      </c>
      <c r="E97" s="27"/>
      <c r="F97" s="27"/>
      <c r="G97" s="27"/>
      <c r="H97" s="27"/>
      <c r="I97" s="1">
        <v>0.44</v>
      </c>
      <c r="J97" s="1">
        <v>0.31</v>
      </c>
      <c r="K97" s="1">
        <v>0.32</v>
      </c>
      <c r="L97" s="1">
        <v>0.33</v>
      </c>
      <c r="M97" s="1">
        <v>0.34</v>
      </c>
      <c r="N97" s="5">
        <v>0.33979999999999999</v>
      </c>
      <c r="O97" s="1">
        <v>0.32950000000000002</v>
      </c>
      <c r="P97" s="1">
        <v>0.32529999999999998</v>
      </c>
      <c r="T97" s="5"/>
      <c r="U97" s="5"/>
      <c r="Z97" s="83"/>
      <c r="AA97" s="84"/>
      <c r="AB97" s="119"/>
      <c r="AC97" s="119"/>
      <c r="AD97" s="85"/>
    </row>
    <row r="98" spans="1:30" hidden="1" x14ac:dyDescent="0.2">
      <c r="A98" s="1" t="s">
        <v>81</v>
      </c>
      <c r="B98" s="27">
        <v>5394.35</v>
      </c>
      <c r="C98" s="27">
        <f t="shared" si="14"/>
        <v>5594.35</v>
      </c>
      <c r="D98" s="27">
        <f t="shared" ref="D98:D161" si="15">C98*1.055</f>
        <v>5902.0392499999998</v>
      </c>
      <c r="E98" s="27"/>
      <c r="F98" s="27"/>
      <c r="G98" s="27"/>
      <c r="H98" s="27"/>
      <c r="I98" s="1">
        <v>0.48</v>
      </c>
      <c r="J98" s="1">
        <v>0.31</v>
      </c>
      <c r="K98" s="1">
        <v>0.32</v>
      </c>
      <c r="L98" s="1">
        <v>0.33</v>
      </c>
      <c r="M98" s="1">
        <v>0.34</v>
      </c>
      <c r="N98" s="5">
        <v>0.33979999999999999</v>
      </c>
      <c r="O98" s="1">
        <v>0.32950000000000002</v>
      </c>
      <c r="P98" s="1">
        <v>0.32529999999999998</v>
      </c>
      <c r="T98" s="5"/>
      <c r="U98" s="5"/>
      <c r="Z98" s="83"/>
      <c r="AA98" s="84"/>
      <c r="AB98" s="119"/>
      <c r="AC98" s="119"/>
      <c r="AD98" s="85"/>
    </row>
    <row r="99" spans="1:30" hidden="1" x14ac:dyDescent="0.2">
      <c r="A99" s="1" t="s">
        <v>82</v>
      </c>
      <c r="B99" s="27">
        <v>5593.59</v>
      </c>
      <c r="C99" s="27">
        <f t="shared" si="14"/>
        <v>5793.59</v>
      </c>
      <c r="D99" s="27">
        <f t="shared" si="15"/>
        <v>6112.2374499999996</v>
      </c>
      <c r="E99" s="27"/>
      <c r="F99" s="27"/>
      <c r="G99" s="27"/>
      <c r="H99" s="27"/>
      <c r="I99" s="1">
        <v>0.48</v>
      </c>
      <c r="J99" s="1">
        <v>0.31</v>
      </c>
      <c r="K99" s="1">
        <v>0.32</v>
      </c>
      <c r="L99" s="1">
        <v>0.33</v>
      </c>
      <c r="M99" s="1">
        <v>0.34</v>
      </c>
      <c r="N99" s="5">
        <v>0.33979999999999999</v>
      </c>
      <c r="O99" s="1">
        <v>0.32950000000000002</v>
      </c>
      <c r="P99" s="1">
        <v>0.32529999999999998</v>
      </c>
      <c r="T99" s="5"/>
      <c r="U99" s="5"/>
      <c r="Z99" s="83"/>
      <c r="AA99" s="84"/>
      <c r="AB99" s="119"/>
      <c r="AC99" s="119"/>
      <c r="AD99" s="85"/>
    </row>
    <row r="100" spans="1:30" hidden="1" x14ac:dyDescent="0.2">
      <c r="A100" s="1" t="s">
        <v>83</v>
      </c>
      <c r="B100" s="27">
        <v>6301.27</v>
      </c>
      <c r="C100" s="27">
        <f t="shared" si="14"/>
        <v>6501.27</v>
      </c>
      <c r="D100" s="27">
        <f t="shared" si="15"/>
        <v>6858.8398500000003</v>
      </c>
      <c r="E100" s="27"/>
      <c r="F100" s="27"/>
      <c r="G100" s="27"/>
      <c r="H100" s="27"/>
      <c r="I100" s="1">
        <v>0.5</v>
      </c>
      <c r="J100" s="1">
        <v>0.31</v>
      </c>
      <c r="K100" s="1">
        <v>0.32</v>
      </c>
      <c r="L100" s="1">
        <v>0.33</v>
      </c>
      <c r="M100" s="1">
        <v>0.34</v>
      </c>
      <c r="N100" s="5">
        <v>0.33979999999999999</v>
      </c>
      <c r="O100" s="1">
        <v>0.32950000000000002</v>
      </c>
      <c r="P100" s="1">
        <v>0.32529999999999998</v>
      </c>
      <c r="T100" s="5"/>
      <c r="U100" s="5"/>
      <c r="Z100" s="83"/>
      <c r="AA100" s="84"/>
      <c r="AB100" s="119"/>
      <c r="AC100" s="119"/>
      <c r="AD100" s="85"/>
    </row>
    <row r="101" spans="1:30" hidden="1" x14ac:dyDescent="0.2">
      <c r="A101" s="1" t="s">
        <v>84</v>
      </c>
      <c r="B101" s="27">
        <v>6837.15</v>
      </c>
      <c r="C101" s="27">
        <f t="shared" si="14"/>
        <v>7037.15</v>
      </c>
      <c r="D101" s="27">
        <f t="shared" si="15"/>
        <v>7424.1932499999994</v>
      </c>
      <c r="E101" s="27"/>
      <c r="F101" s="27"/>
      <c r="G101" s="27"/>
      <c r="H101" s="27"/>
      <c r="I101" s="1">
        <v>0.52</v>
      </c>
      <c r="J101" s="1">
        <v>0.31</v>
      </c>
      <c r="K101" s="1">
        <v>0.32</v>
      </c>
      <c r="L101" s="1">
        <v>0.33</v>
      </c>
      <c r="M101" s="1">
        <v>0.34</v>
      </c>
      <c r="N101" s="5">
        <v>0.33979999999999999</v>
      </c>
      <c r="O101" s="1">
        <v>0.32950000000000002</v>
      </c>
      <c r="P101" s="1">
        <v>0.32529999999999998</v>
      </c>
      <c r="T101" s="5"/>
      <c r="U101" s="5"/>
      <c r="Z101" s="83"/>
      <c r="AA101" s="84"/>
      <c r="AB101" s="119"/>
      <c r="AC101" s="119"/>
      <c r="AD101" s="85"/>
    </row>
    <row r="102" spans="1:30" hidden="1" x14ac:dyDescent="0.2">
      <c r="A102" s="1" t="s">
        <v>180</v>
      </c>
      <c r="B102" s="27">
        <v>7042.26</v>
      </c>
      <c r="C102" s="27">
        <f t="shared" si="14"/>
        <v>7242.26</v>
      </c>
      <c r="D102" s="27">
        <f t="shared" si="15"/>
        <v>7640.5842999999995</v>
      </c>
      <c r="E102" s="27"/>
      <c r="F102" s="27"/>
      <c r="G102" s="27"/>
      <c r="H102" s="27"/>
      <c r="I102" s="1">
        <v>0.52</v>
      </c>
      <c r="J102" s="1">
        <v>0.31</v>
      </c>
      <c r="K102" s="1">
        <v>0.32</v>
      </c>
      <c r="L102" s="1">
        <v>0.33</v>
      </c>
      <c r="M102" s="1">
        <v>0.34</v>
      </c>
      <c r="N102" s="5">
        <v>0.33979999999999999</v>
      </c>
      <c r="O102" s="1">
        <v>0.32950000000000002</v>
      </c>
      <c r="P102" s="1">
        <v>0.32529999999999998</v>
      </c>
      <c r="T102" s="5"/>
      <c r="U102" s="5"/>
      <c r="Z102" s="83"/>
      <c r="AA102" s="84"/>
      <c r="AB102" s="119"/>
      <c r="AC102" s="119"/>
      <c r="AD102" s="85"/>
    </row>
    <row r="103" spans="1:30" hidden="1" x14ac:dyDescent="0.2">
      <c r="A103" s="1" t="s">
        <v>153</v>
      </c>
      <c r="B103" s="27">
        <v>6122.63</v>
      </c>
      <c r="C103" s="27">
        <f t="shared" si="14"/>
        <v>6322.63</v>
      </c>
      <c r="D103" s="27">
        <f t="shared" si="15"/>
        <v>6670.3746499999997</v>
      </c>
      <c r="E103" s="27"/>
      <c r="F103" s="27"/>
      <c r="G103" s="27"/>
      <c r="H103" s="27"/>
      <c r="I103" s="1">
        <v>0.44</v>
      </c>
      <c r="J103" s="1">
        <v>0.31</v>
      </c>
      <c r="K103" s="1">
        <v>0.32</v>
      </c>
      <c r="L103" s="1">
        <v>0.33</v>
      </c>
      <c r="M103" s="1">
        <v>0.34</v>
      </c>
      <c r="N103" s="5">
        <v>0.33979999999999999</v>
      </c>
      <c r="O103" s="1">
        <v>0.32950000000000002</v>
      </c>
      <c r="P103" s="1">
        <v>0.32529999999999998</v>
      </c>
      <c r="T103" s="5"/>
      <c r="U103" s="5"/>
      <c r="Z103" s="83"/>
      <c r="AA103" s="84"/>
      <c r="AB103" s="119"/>
      <c r="AC103" s="119"/>
      <c r="AD103" s="85"/>
    </row>
    <row r="104" spans="1:30" hidden="1" x14ac:dyDescent="0.2">
      <c r="A104" s="1" t="s">
        <v>154</v>
      </c>
      <c r="B104" s="27">
        <v>6795.9</v>
      </c>
      <c r="C104" s="27">
        <f t="shared" si="14"/>
        <v>6995.9</v>
      </c>
      <c r="D104" s="27">
        <f t="shared" si="15"/>
        <v>7380.6744999999992</v>
      </c>
      <c r="E104" s="27"/>
      <c r="F104" s="27"/>
      <c r="G104" s="27"/>
      <c r="H104" s="27"/>
      <c r="I104" s="1">
        <v>0.48</v>
      </c>
      <c r="J104" s="1">
        <v>0.31</v>
      </c>
      <c r="K104" s="1">
        <v>0.32</v>
      </c>
      <c r="L104" s="1">
        <v>0.33</v>
      </c>
      <c r="M104" s="1">
        <v>0.34</v>
      </c>
      <c r="N104" s="5">
        <v>0.33979999999999999</v>
      </c>
      <c r="O104" s="1">
        <v>0.32950000000000002</v>
      </c>
      <c r="P104" s="1">
        <v>0.32529999999999998</v>
      </c>
      <c r="T104" s="5"/>
      <c r="U104" s="5"/>
      <c r="Z104" s="83"/>
      <c r="AA104" s="84"/>
      <c r="AB104" s="119"/>
      <c r="AC104" s="119"/>
      <c r="AD104" s="85"/>
    </row>
    <row r="105" spans="1:30" hidden="1" x14ac:dyDescent="0.2">
      <c r="A105" s="1" t="s">
        <v>155</v>
      </c>
      <c r="B105" s="27">
        <v>7434.88</v>
      </c>
      <c r="C105" s="27">
        <f t="shared" si="14"/>
        <v>7634.88</v>
      </c>
      <c r="D105" s="27">
        <f t="shared" si="15"/>
        <v>8054.7983999999997</v>
      </c>
      <c r="E105" s="27"/>
      <c r="F105" s="27"/>
      <c r="G105" s="27"/>
      <c r="H105" s="27"/>
      <c r="I105" s="1">
        <v>0.48</v>
      </c>
      <c r="J105" s="1">
        <v>0.31</v>
      </c>
      <c r="K105" s="1">
        <v>0.32</v>
      </c>
      <c r="L105" s="1">
        <v>0.33</v>
      </c>
      <c r="M105" s="1">
        <v>0.34</v>
      </c>
      <c r="N105" s="5">
        <v>0.33979999999999999</v>
      </c>
      <c r="O105" s="1">
        <v>0.32950000000000002</v>
      </c>
      <c r="P105" s="1">
        <v>0.32529999999999998</v>
      </c>
      <c r="T105" s="5"/>
      <c r="U105" s="5"/>
      <c r="Z105" s="83"/>
      <c r="AA105" s="84"/>
      <c r="AB105" s="119"/>
      <c r="AC105" s="119"/>
      <c r="AD105" s="85"/>
    </row>
    <row r="106" spans="1:30" hidden="1" x14ac:dyDescent="0.2">
      <c r="A106" s="1" t="s">
        <v>156</v>
      </c>
      <c r="B106" s="27">
        <v>7853.95</v>
      </c>
      <c r="C106" s="27">
        <f t="shared" si="14"/>
        <v>8053.95</v>
      </c>
      <c r="D106" s="27">
        <f t="shared" si="15"/>
        <v>8496.9172499999986</v>
      </c>
      <c r="E106" s="27"/>
      <c r="F106" s="27"/>
      <c r="G106" s="27"/>
      <c r="H106" s="27"/>
      <c r="I106" s="1">
        <v>0.5</v>
      </c>
      <c r="J106" s="1">
        <v>0.31</v>
      </c>
      <c r="K106" s="1">
        <v>0.32</v>
      </c>
      <c r="L106" s="1">
        <v>0.33</v>
      </c>
      <c r="M106" s="1">
        <v>0.34</v>
      </c>
      <c r="N106" s="5">
        <v>0.33979999999999999</v>
      </c>
      <c r="O106" s="1">
        <v>0.32950000000000002</v>
      </c>
      <c r="P106" s="1">
        <v>0.32529999999999998</v>
      </c>
      <c r="T106" s="5"/>
      <c r="U106" s="5"/>
      <c r="Z106" s="83"/>
      <c r="AA106" s="84"/>
      <c r="AB106" s="119"/>
      <c r="AC106" s="119"/>
      <c r="AD106" s="85"/>
    </row>
    <row r="107" spans="1:30" hidden="1" x14ac:dyDescent="0.2">
      <c r="A107" s="1" t="s">
        <v>157</v>
      </c>
      <c r="B107" s="27">
        <v>7957.04</v>
      </c>
      <c r="C107" s="27">
        <f t="shared" si="14"/>
        <v>8157.04</v>
      </c>
      <c r="D107" s="27">
        <f t="shared" si="15"/>
        <v>8605.6772000000001</v>
      </c>
      <c r="E107" s="27"/>
      <c r="F107" s="27"/>
      <c r="G107" s="27"/>
      <c r="H107" s="27"/>
      <c r="I107" s="1">
        <v>0.52</v>
      </c>
      <c r="J107" s="1">
        <v>0.31</v>
      </c>
      <c r="K107" s="1">
        <v>0.32</v>
      </c>
      <c r="L107" s="1">
        <v>0.33</v>
      </c>
      <c r="M107" s="1">
        <v>0.34</v>
      </c>
      <c r="N107" s="5">
        <v>0.33979999999999999</v>
      </c>
      <c r="O107" s="1">
        <v>0.32950000000000002</v>
      </c>
      <c r="P107" s="1">
        <v>0.32529999999999998</v>
      </c>
      <c r="T107" s="5"/>
      <c r="U107" s="5"/>
      <c r="Z107" s="83"/>
      <c r="AA107" s="84"/>
      <c r="AB107" s="119"/>
      <c r="AC107" s="119"/>
      <c r="AD107" s="85"/>
    </row>
    <row r="108" spans="1:30" hidden="1" x14ac:dyDescent="0.2">
      <c r="A108" s="1" t="s">
        <v>164</v>
      </c>
      <c r="B108" s="27">
        <v>0</v>
      </c>
      <c r="C108" s="27">
        <v>0</v>
      </c>
      <c r="D108" s="27">
        <f t="shared" si="15"/>
        <v>0</v>
      </c>
      <c r="E108" s="27"/>
      <c r="F108" s="27"/>
      <c r="G108" s="27"/>
      <c r="H108" s="27"/>
      <c r="I108" s="1">
        <v>0</v>
      </c>
      <c r="J108" s="63">
        <v>0.76200000000000001</v>
      </c>
      <c r="K108" s="63">
        <v>0.80900000000000005</v>
      </c>
      <c r="L108" s="63">
        <v>0.85599999999999998</v>
      </c>
      <c r="M108" s="63">
        <v>0.90300000000000002</v>
      </c>
      <c r="N108" s="5">
        <v>0.91690000000000005</v>
      </c>
      <c r="O108" s="1">
        <v>0.8891</v>
      </c>
      <c r="P108" s="1">
        <v>0.87429999999999997</v>
      </c>
      <c r="T108" s="5"/>
      <c r="U108" s="5"/>
      <c r="Z108" s="83"/>
      <c r="AA108" s="84"/>
      <c r="AB108" s="119"/>
      <c r="AC108" s="119"/>
      <c r="AD108" s="85"/>
    </row>
    <row r="109" spans="1:30" hidden="1" x14ac:dyDescent="0.2">
      <c r="A109" s="1" t="s">
        <v>165</v>
      </c>
      <c r="B109" s="27">
        <v>2302.84</v>
      </c>
      <c r="C109" s="27">
        <f t="shared" si="14"/>
        <v>2502.84</v>
      </c>
      <c r="D109" s="27">
        <v>2642.84</v>
      </c>
      <c r="E109" s="27"/>
      <c r="F109" s="27"/>
      <c r="G109" s="27"/>
      <c r="H109" s="27"/>
      <c r="I109" s="1">
        <v>0.38</v>
      </c>
      <c r="J109" s="63">
        <v>0.76200000000000001</v>
      </c>
      <c r="K109" s="63">
        <v>0.80900000000000005</v>
      </c>
      <c r="L109" s="63">
        <v>0.85599999999999998</v>
      </c>
      <c r="M109" s="63">
        <v>0.90300000000000002</v>
      </c>
      <c r="N109" s="5">
        <v>0.91690000000000005</v>
      </c>
      <c r="O109" s="1">
        <v>0.8891</v>
      </c>
      <c r="P109" s="1">
        <v>0.87429999999999997</v>
      </c>
      <c r="T109" s="5"/>
      <c r="U109" s="5"/>
      <c r="Z109" s="83"/>
      <c r="AA109" s="84"/>
      <c r="AB109" s="119"/>
      <c r="AC109" s="119"/>
      <c r="AD109" s="85"/>
    </row>
    <row r="110" spans="1:30" hidden="1" x14ac:dyDescent="0.2">
      <c r="A110" s="1" t="s">
        <v>166</v>
      </c>
      <c r="B110" s="27">
        <v>2504.4899999999998</v>
      </c>
      <c r="C110" s="27">
        <f t="shared" si="14"/>
        <v>2704.49</v>
      </c>
      <c r="D110" s="27">
        <f t="shared" si="15"/>
        <v>2853.2369499999995</v>
      </c>
      <c r="E110" s="27"/>
      <c r="F110" s="27"/>
      <c r="G110" s="27"/>
      <c r="H110" s="27"/>
      <c r="I110" s="1">
        <v>0.38</v>
      </c>
      <c r="J110" s="63">
        <v>0.76200000000000001</v>
      </c>
      <c r="K110" s="63">
        <v>0.80900000000000005</v>
      </c>
      <c r="L110" s="63">
        <v>0.85599999999999998</v>
      </c>
      <c r="M110" s="63">
        <v>0.90300000000000002</v>
      </c>
      <c r="N110" s="5">
        <v>0.91690000000000005</v>
      </c>
      <c r="O110" s="1">
        <v>0.8891</v>
      </c>
      <c r="P110" s="1">
        <v>0.87429999999999997</v>
      </c>
      <c r="T110" s="5"/>
      <c r="U110" s="5"/>
      <c r="Z110" s="83"/>
      <c r="AA110" s="84"/>
      <c r="AB110" s="119"/>
      <c r="AC110" s="119"/>
      <c r="AD110" s="85"/>
    </row>
    <row r="111" spans="1:30" hidden="1" x14ac:dyDescent="0.2">
      <c r="A111" s="1" t="s">
        <v>167</v>
      </c>
      <c r="B111" s="27">
        <v>2565.69</v>
      </c>
      <c r="C111" s="27">
        <f t="shared" si="14"/>
        <v>2765.69</v>
      </c>
      <c r="D111" s="27">
        <f t="shared" si="15"/>
        <v>2917.8029499999998</v>
      </c>
      <c r="E111" s="27"/>
      <c r="F111" s="27"/>
      <c r="G111" s="27"/>
      <c r="H111" s="27"/>
      <c r="I111" s="1">
        <v>0.38</v>
      </c>
      <c r="J111" s="63">
        <v>0.76200000000000001</v>
      </c>
      <c r="K111" s="63">
        <v>0.80900000000000005</v>
      </c>
      <c r="L111" s="63">
        <v>0.85599999999999998</v>
      </c>
      <c r="M111" s="63">
        <v>0.90300000000000002</v>
      </c>
      <c r="N111" s="5">
        <v>0.91690000000000005</v>
      </c>
      <c r="O111" s="1">
        <v>0.8891</v>
      </c>
      <c r="P111" s="1">
        <v>0.87429999999999997</v>
      </c>
      <c r="T111" s="5"/>
      <c r="U111" s="5"/>
      <c r="Z111" s="83"/>
      <c r="AA111" s="84"/>
      <c r="AB111" s="119"/>
      <c r="AC111" s="119"/>
      <c r="AD111" s="85"/>
    </row>
    <row r="112" spans="1:30" hidden="1" x14ac:dyDescent="0.2">
      <c r="A112" s="1" t="s">
        <v>168</v>
      </c>
      <c r="B112" s="27">
        <v>2626.88</v>
      </c>
      <c r="C112" s="27">
        <f t="shared" si="14"/>
        <v>2826.88</v>
      </c>
      <c r="D112" s="27">
        <f t="shared" si="15"/>
        <v>2982.3584000000001</v>
      </c>
      <c r="E112" s="27"/>
      <c r="F112" s="27"/>
      <c r="G112" s="27"/>
      <c r="H112" s="27"/>
      <c r="I112" s="1">
        <v>0.38</v>
      </c>
      <c r="J112" s="63">
        <v>0.76200000000000001</v>
      </c>
      <c r="K112" s="63">
        <v>0.80900000000000005</v>
      </c>
      <c r="L112" s="63">
        <v>0.85599999999999998</v>
      </c>
      <c r="M112" s="63">
        <v>0.90300000000000002</v>
      </c>
      <c r="N112" s="5">
        <v>0.91690000000000005</v>
      </c>
      <c r="O112" s="1">
        <v>0.8891</v>
      </c>
      <c r="P112" s="1">
        <v>0.87429999999999997</v>
      </c>
      <c r="T112" s="5"/>
      <c r="U112" s="5"/>
      <c r="Z112" s="83"/>
      <c r="AA112" s="84"/>
      <c r="AB112" s="119"/>
      <c r="AC112" s="119"/>
      <c r="AD112" s="85"/>
    </row>
    <row r="113" spans="1:30" hidden="1" x14ac:dyDescent="0.2">
      <c r="A113" s="1" t="s">
        <v>169</v>
      </c>
      <c r="B113" s="27">
        <v>2767.62</v>
      </c>
      <c r="C113" s="27">
        <f t="shared" si="14"/>
        <v>2967.62</v>
      </c>
      <c r="D113" s="27">
        <f t="shared" si="15"/>
        <v>3130.8390999999997</v>
      </c>
      <c r="E113" s="27"/>
      <c r="F113" s="27"/>
      <c r="G113" s="27"/>
      <c r="H113" s="27"/>
      <c r="I113" s="1">
        <v>0.4</v>
      </c>
      <c r="J113" s="63">
        <v>0.76200000000000001</v>
      </c>
      <c r="K113" s="63">
        <v>0.80900000000000005</v>
      </c>
      <c r="L113" s="63">
        <v>0.85599999999999998</v>
      </c>
      <c r="M113" s="63">
        <v>0.90300000000000002</v>
      </c>
      <c r="N113" s="5">
        <v>0.91690000000000005</v>
      </c>
      <c r="O113" s="1">
        <v>0.8891</v>
      </c>
      <c r="P113" s="1">
        <v>0.87429999999999997</v>
      </c>
      <c r="T113" s="5"/>
      <c r="U113" s="5"/>
      <c r="Z113" s="83"/>
      <c r="AA113" s="84"/>
      <c r="AB113" s="119"/>
      <c r="AC113" s="119"/>
      <c r="AD113" s="85"/>
    </row>
    <row r="114" spans="1:30" hidden="1" x14ac:dyDescent="0.2">
      <c r="A114" s="1" t="s">
        <v>170</v>
      </c>
      <c r="B114" s="27">
        <v>2914.51</v>
      </c>
      <c r="C114" s="27">
        <f t="shared" si="14"/>
        <v>3114.51</v>
      </c>
      <c r="D114" s="27">
        <f t="shared" si="15"/>
        <v>3285.8080500000001</v>
      </c>
      <c r="E114" s="27"/>
      <c r="F114" s="27"/>
      <c r="G114" s="27"/>
      <c r="H114" s="27"/>
      <c r="I114" s="1">
        <v>0.4</v>
      </c>
      <c r="J114" s="63">
        <v>0.76200000000000001</v>
      </c>
      <c r="K114" s="63">
        <v>0.80900000000000005</v>
      </c>
      <c r="L114" s="63">
        <v>0.85599999999999998</v>
      </c>
      <c r="M114" s="63">
        <v>0.90300000000000002</v>
      </c>
      <c r="N114" s="5">
        <v>0.91690000000000005</v>
      </c>
      <c r="O114" s="1">
        <v>0.8891</v>
      </c>
      <c r="P114" s="1">
        <v>0.87429999999999997</v>
      </c>
      <c r="T114" s="5"/>
      <c r="U114" s="5"/>
      <c r="Z114" s="83"/>
      <c r="AA114" s="84"/>
      <c r="AB114" s="119"/>
      <c r="AC114" s="119"/>
      <c r="AD114" s="85"/>
    </row>
    <row r="115" spans="1:30" hidden="1" x14ac:dyDescent="0.2">
      <c r="A115" s="1" t="s">
        <v>131</v>
      </c>
      <c r="B115" s="27">
        <v>0</v>
      </c>
      <c r="C115" s="27">
        <v>0</v>
      </c>
      <c r="D115" s="27">
        <f t="shared" si="15"/>
        <v>0</v>
      </c>
      <c r="E115" s="27"/>
      <c r="F115" s="27"/>
      <c r="G115" s="27"/>
      <c r="H115" s="27"/>
      <c r="I115" s="1">
        <v>0</v>
      </c>
      <c r="J115" s="63">
        <v>0.76200000000000001</v>
      </c>
      <c r="K115" s="63">
        <v>0.80900000000000005</v>
      </c>
      <c r="L115" s="63">
        <v>0.85599999999999998</v>
      </c>
      <c r="M115" s="63">
        <v>0.90300000000000002</v>
      </c>
      <c r="N115" s="5">
        <v>0.91690000000000005</v>
      </c>
      <c r="O115" s="1">
        <v>0.8891</v>
      </c>
      <c r="P115" s="1">
        <v>0.87429999999999997</v>
      </c>
      <c r="T115" s="5"/>
      <c r="U115" s="5"/>
      <c r="Z115" s="83"/>
      <c r="AA115" s="84"/>
      <c r="AB115" s="119"/>
      <c r="AC115" s="119"/>
      <c r="AD115" s="85"/>
    </row>
    <row r="116" spans="1:30" hidden="1" x14ac:dyDescent="0.2">
      <c r="A116" s="1" t="s">
        <v>132</v>
      </c>
      <c r="B116" s="27">
        <v>2468.79</v>
      </c>
      <c r="C116" s="27">
        <f t="shared" si="14"/>
        <v>2668.79</v>
      </c>
      <c r="D116" s="27">
        <f t="shared" si="15"/>
        <v>2815.5734499999999</v>
      </c>
      <c r="E116" s="27"/>
      <c r="F116" s="27"/>
      <c r="G116" s="27"/>
      <c r="H116" s="27"/>
      <c r="I116" s="1">
        <v>0.38</v>
      </c>
      <c r="J116" s="63">
        <v>0.76200000000000001</v>
      </c>
      <c r="K116" s="63">
        <v>0.80900000000000005</v>
      </c>
      <c r="L116" s="63">
        <v>0.85599999999999998</v>
      </c>
      <c r="M116" s="63">
        <v>0.90300000000000002</v>
      </c>
      <c r="N116" s="5">
        <v>0.91690000000000005</v>
      </c>
      <c r="O116" s="1">
        <v>0.8891</v>
      </c>
      <c r="P116" s="1">
        <v>0.87429999999999997</v>
      </c>
      <c r="T116" s="5"/>
      <c r="U116" s="5"/>
      <c r="Z116" s="83"/>
      <c r="AA116" s="84"/>
      <c r="AB116" s="119"/>
      <c r="AC116" s="119"/>
      <c r="AD116" s="85"/>
    </row>
    <row r="117" spans="1:30" hidden="1" x14ac:dyDescent="0.2">
      <c r="A117" s="1" t="s">
        <v>133</v>
      </c>
      <c r="B117" s="27">
        <v>2681.96</v>
      </c>
      <c r="C117" s="27">
        <f t="shared" si="14"/>
        <v>2881.96</v>
      </c>
      <c r="D117" s="27">
        <f t="shared" si="15"/>
        <v>3040.4677999999999</v>
      </c>
      <c r="E117" s="27"/>
      <c r="F117" s="27"/>
      <c r="G117" s="27"/>
      <c r="H117" s="27"/>
      <c r="I117" s="1">
        <v>0.38</v>
      </c>
      <c r="J117" s="63">
        <v>0.76200000000000001</v>
      </c>
      <c r="K117" s="63">
        <v>0.80900000000000005</v>
      </c>
      <c r="L117" s="63">
        <v>0.85599999999999998</v>
      </c>
      <c r="M117" s="63">
        <v>0.90300000000000002</v>
      </c>
      <c r="N117" s="5">
        <v>0.91690000000000005</v>
      </c>
      <c r="O117" s="1">
        <v>0.8891</v>
      </c>
      <c r="P117" s="1">
        <v>0.87429999999999997</v>
      </c>
      <c r="T117" s="5"/>
      <c r="U117" s="5"/>
      <c r="Z117" s="83"/>
      <c r="AA117" s="84"/>
      <c r="AB117" s="119"/>
      <c r="AC117" s="119"/>
      <c r="AD117" s="85"/>
    </row>
    <row r="118" spans="1:30" hidden="1" x14ac:dyDescent="0.2">
      <c r="A118" s="1" t="s">
        <v>134</v>
      </c>
      <c r="B118" s="27">
        <v>2743.16</v>
      </c>
      <c r="C118" s="27">
        <f t="shared" si="14"/>
        <v>2943.16</v>
      </c>
      <c r="D118" s="27">
        <f t="shared" si="15"/>
        <v>3105.0337999999997</v>
      </c>
      <c r="E118" s="27"/>
      <c r="F118" s="27"/>
      <c r="G118" s="27"/>
      <c r="H118" s="27"/>
      <c r="I118" s="1">
        <v>0.38</v>
      </c>
      <c r="J118" s="63">
        <v>0.76200000000000001</v>
      </c>
      <c r="K118" s="63">
        <v>0.80900000000000005</v>
      </c>
      <c r="L118" s="63">
        <v>0.85599999999999998</v>
      </c>
      <c r="M118" s="63">
        <v>0.90300000000000002</v>
      </c>
      <c r="N118" s="5">
        <v>0.91690000000000005</v>
      </c>
      <c r="O118" s="1">
        <v>0.8891</v>
      </c>
      <c r="P118" s="1">
        <v>0.87429999999999997</v>
      </c>
      <c r="T118" s="5"/>
      <c r="U118" s="5"/>
      <c r="Z118" s="83"/>
      <c r="AA118" s="84"/>
      <c r="AB118" s="119"/>
      <c r="AC118" s="119"/>
      <c r="AD118" s="85"/>
    </row>
    <row r="119" spans="1:30" hidden="1" x14ac:dyDescent="0.2">
      <c r="A119" s="1" t="s">
        <v>135</v>
      </c>
      <c r="B119" s="27">
        <v>2841.06</v>
      </c>
      <c r="C119" s="27">
        <f t="shared" si="14"/>
        <v>3041.06</v>
      </c>
      <c r="D119" s="27">
        <f t="shared" si="15"/>
        <v>3208.3182999999999</v>
      </c>
      <c r="E119" s="27"/>
      <c r="F119" s="27"/>
      <c r="G119" s="27"/>
      <c r="H119" s="27"/>
      <c r="I119" s="1">
        <v>0.38</v>
      </c>
      <c r="J119" s="63">
        <v>0.76200000000000001</v>
      </c>
      <c r="K119" s="63">
        <v>0.80900000000000005</v>
      </c>
      <c r="L119" s="63">
        <v>0.85599999999999998</v>
      </c>
      <c r="M119" s="63">
        <v>0.90300000000000002</v>
      </c>
      <c r="N119" s="5">
        <v>0.91690000000000005</v>
      </c>
      <c r="O119" s="1">
        <v>0.8891</v>
      </c>
      <c r="P119" s="1">
        <v>0.87429999999999997</v>
      </c>
      <c r="T119" s="5"/>
      <c r="U119" s="5"/>
      <c r="Z119" s="83"/>
      <c r="AA119" s="84"/>
      <c r="AB119" s="119"/>
      <c r="AC119" s="119"/>
      <c r="AD119" s="85"/>
    </row>
    <row r="120" spans="1:30" hidden="1" x14ac:dyDescent="0.2">
      <c r="A120" s="1" t="s">
        <v>136</v>
      </c>
      <c r="B120" s="27">
        <v>2920.62</v>
      </c>
      <c r="C120" s="27">
        <f t="shared" si="14"/>
        <v>3120.62</v>
      </c>
      <c r="D120" s="27">
        <f t="shared" si="15"/>
        <v>3292.2540999999997</v>
      </c>
      <c r="E120" s="27"/>
      <c r="F120" s="27"/>
      <c r="G120" s="27"/>
      <c r="H120" s="27"/>
      <c r="I120" s="1">
        <v>0.4</v>
      </c>
      <c r="J120" s="63">
        <v>0.76200000000000001</v>
      </c>
      <c r="K120" s="63">
        <v>0.80900000000000005</v>
      </c>
      <c r="L120" s="63">
        <v>0.85599999999999998</v>
      </c>
      <c r="M120" s="63">
        <v>0.90300000000000002</v>
      </c>
      <c r="N120" s="5">
        <v>0.91690000000000005</v>
      </c>
      <c r="O120" s="1">
        <v>0.8891</v>
      </c>
      <c r="P120" s="1">
        <v>0.87429999999999997</v>
      </c>
      <c r="T120" s="5"/>
      <c r="U120" s="5"/>
      <c r="Z120" s="83"/>
      <c r="AA120" s="84"/>
      <c r="AB120" s="119"/>
      <c r="AC120" s="119"/>
      <c r="AD120" s="85"/>
    </row>
    <row r="121" spans="1:30" hidden="1" x14ac:dyDescent="0.2">
      <c r="A121" s="1" t="s">
        <v>137</v>
      </c>
      <c r="B121" s="27">
        <v>2987.93</v>
      </c>
      <c r="C121" s="27">
        <f t="shared" si="14"/>
        <v>3187.93</v>
      </c>
      <c r="D121" s="27">
        <f t="shared" si="15"/>
        <v>3363.2661499999995</v>
      </c>
      <c r="E121" s="27"/>
      <c r="F121" s="27"/>
      <c r="G121" s="27"/>
      <c r="H121" s="27"/>
      <c r="I121" s="1">
        <v>0.4</v>
      </c>
      <c r="J121" s="63">
        <v>0.76200000000000001</v>
      </c>
      <c r="K121" s="63">
        <v>0.80900000000000005</v>
      </c>
      <c r="L121" s="63">
        <v>0.85599999999999998</v>
      </c>
      <c r="M121" s="63">
        <v>0.90300000000000002</v>
      </c>
      <c r="N121" s="5">
        <v>0.91690000000000005</v>
      </c>
      <c r="O121" s="1">
        <v>0.8891</v>
      </c>
      <c r="P121" s="1">
        <v>0.87429999999999997</v>
      </c>
      <c r="T121" s="5"/>
      <c r="U121" s="5"/>
      <c r="Z121" s="83"/>
      <c r="AA121" s="84"/>
      <c r="AB121" s="119"/>
      <c r="AC121" s="119"/>
      <c r="AD121" s="85"/>
    </row>
    <row r="122" spans="1:30" hidden="1" x14ac:dyDescent="0.2">
      <c r="A122" s="1" t="s">
        <v>138</v>
      </c>
      <c r="B122" s="27">
        <v>0</v>
      </c>
      <c r="C122" s="27">
        <v>0</v>
      </c>
      <c r="D122" s="27">
        <f t="shared" si="15"/>
        <v>0</v>
      </c>
      <c r="E122" s="27"/>
      <c r="F122" s="27"/>
      <c r="G122" s="27"/>
      <c r="H122" s="27"/>
      <c r="I122" s="1">
        <v>0</v>
      </c>
      <c r="J122" s="63">
        <v>0.76200000000000001</v>
      </c>
      <c r="K122" s="63">
        <v>0.80900000000000005</v>
      </c>
      <c r="L122" s="63">
        <v>0.85599999999999998</v>
      </c>
      <c r="M122" s="63">
        <v>0.90300000000000002</v>
      </c>
      <c r="N122" s="5">
        <v>0.91690000000000005</v>
      </c>
      <c r="O122" s="1">
        <v>0.8891</v>
      </c>
      <c r="P122" s="1">
        <v>0.87429999999999997</v>
      </c>
      <c r="T122" s="5"/>
      <c r="U122" s="5"/>
      <c r="Z122" s="83"/>
      <c r="AA122" s="84"/>
      <c r="AB122" s="119"/>
      <c r="AC122" s="119"/>
      <c r="AD122" s="85"/>
    </row>
    <row r="123" spans="1:30" hidden="1" x14ac:dyDescent="0.2">
      <c r="A123" s="1" t="s">
        <v>139</v>
      </c>
      <c r="B123" s="27">
        <v>2500.6999999999998</v>
      </c>
      <c r="C123" s="27">
        <f t="shared" si="14"/>
        <v>2700.7</v>
      </c>
      <c r="D123" s="27">
        <f t="shared" si="15"/>
        <v>2849.2384999999995</v>
      </c>
      <c r="E123" s="27"/>
      <c r="F123" s="27"/>
      <c r="G123" s="27"/>
      <c r="H123" s="27"/>
      <c r="I123" s="1">
        <v>0.38</v>
      </c>
      <c r="J123" s="63">
        <v>0.76200000000000001</v>
      </c>
      <c r="K123" s="63">
        <v>0.80900000000000005</v>
      </c>
      <c r="L123" s="63">
        <v>0.85599999999999998</v>
      </c>
      <c r="M123" s="63">
        <v>0.90300000000000002</v>
      </c>
      <c r="N123" s="5">
        <v>0.91690000000000005</v>
      </c>
      <c r="O123" s="1">
        <v>0.8891</v>
      </c>
      <c r="P123" s="1">
        <v>0.87429999999999997</v>
      </c>
      <c r="T123" s="5"/>
      <c r="U123" s="5"/>
      <c r="Z123" s="83"/>
      <c r="AA123" s="84"/>
      <c r="AB123" s="119"/>
      <c r="AC123" s="119"/>
      <c r="AD123" s="85"/>
    </row>
    <row r="124" spans="1:30" hidden="1" x14ac:dyDescent="0.2">
      <c r="A124" s="1" t="s">
        <v>140</v>
      </c>
      <c r="B124" s="27">
        <v>2718.69</v>
      </c>
      <c r="C124" s="27">
        <f t="shared" si="14"/>
        <v>2918.69</v>
      </c>
      <c r="D124" s="27">
        <f t="shared" si="15"/>
        <v>3079.2179499999997</v>
      </c>
      <c r="E124" s="27"/>
      <c r="F124" s="27"/>
      <c r="G124" s="27"/>
      <c r="H124" s="27"/>
      <c r="I124" s="1">
        <v>0.38</v>
      </c>
      <c r="J124" s="63">
        <v>0.76200000000000001</v>
      </c>
      <c r="K124" s="63">
        <v>0.80900000000000005</v>
      </c>
      <c r="L124" s="63">
        <v>0.85599999999999998</v>
      </c>
      <c r="M124" s="63">
        <v>0.90300000000000002</v>
      </c>
      <c r="N124" s="5">
        <v>0.91690000000000005</v>
      </c>
      <c r="O124" s="1">
        <v>0.8891</v>
      </c>
      <c r="P124" s="1">
        <v>0.87429999999999997</v>
      </c>
      <c r="T124" s="5"/>
      <c r="U124" s="5"/>
      <c r="Z124" s="83"/>
      <c r="AA124" s="84"/>
      <c r="AB124" s="119"/>
      <c r="AC124" s="119"/>
      <c r="AD124" s="85"/>
    </row>
    <row r="125" spans="1:30" hidden="1" x14ac:dyDescent="0.2">
      <c r="A125" s="1" t="s">
        <v>141</v>
      </c>
      <c r="B125" s="27">
        <v>2871.67</v>
      </c>
      <c r="C125" s="27">
        <f t="shared" si="14"/>
        <v>3071.67</v>
      </c>
      <c r="D125" s="27">
        <f t="shared" si="15"/>
        <v>3240.6118499999998</v>
      </c>
      <c r="E125" s="27"/>
      <c r="F125" s="27"/>
      <c r="G125" s="27"/>
      <c r="H125" s="27"/>
      <c r="I125" s="1">
        <v>0.38</v>
      </c>
      <c r="J125" s="63">
        <v>0.76200000000000001</v>
      </c>
      <c r="K125" s="63">
        <v>0.80900000000000005</v>
      </c>
      <c r="L125" s="63">
        <v>0.85599999999999998</v>
      </c>
      <c r="M125" s="63">
        <v>0.90300000000000002</v>
      </c>
      <c r="N125" s="5">
        <v>0.91690000000000005</v>
      </c>
      <c r="O125" s="1">
        <v>0.8891</v>
      </c>
      <c r="P125" s="1">
        <v>0.87429999999999997</v>
      </c>
      <c r="T125" s="5"/>
      <c r="U125" s="5"/>
      <c r="Z125" s="83"/>
      <c r="AA125" s="84"/>
      <c r="AB125" s="119"/>
      <c r="AC125" s="119"/>
      <c r="AD125" s="85"/>
    </row>
    <row r="126" spans="1:30" hidden="1" x14ac:dyDescent="0.2">
      <c r="A126" s="1" t="s">
        <v>142</v>
      </c>
      <c r="B126" s="27">
        <v>2957.34</v>
      </c>
      <c r="C126" s="27">
        <f t="shared" si="14"/>
        <v>3157.34</v>
      </c>
      <c r="D126" s="27">
        <f t="shared" si="15"/>
        <v>3330.9937</v>
      </c>
      <c r="E126" s="27"/>
      <c r="F126" s="27"/>
      <c r="G126" s="27"/>
      <c r="H126" s="27"/>
      <c r="I126" s="1">
        <v>0.4</v>
      </c>
      <c r="J126" s="63">
        <v>0.76200000000000001</v>
      </c>
      <c r="K126" s="63">
        <v>0.80900000000000005</v>
      </c>
      <c r="L126" s="63">
        <v>0.85599999999999998</v>
      </c>
      <c r="M126" s="63">
        <v>0.90300000000000002</v>
      </c>
      <c r="N126" s="5">
        <v>0.91690000000000005</v>
      </c>
      <c r="O126" s="1">
        <v>0.8891</v>
      </c>
      <c r="P126" s="1">
        <v>0.87429999999999997</v>
      </c>
      <c r="T126" s="5"/>
      <c r="U126" s="5"/>
      <c r="Z126" s="83"/>
      <c r="AA126" s="84"/>
      <c r="AB126" s="119"/>
      <c r="AC126" s="119"/>
      <c r="AD126" s="85"/>
    </row>
    <row r="127" spans="1:30" hidden="1" x14ac:dyDescent="0.2">
      <c r="A127" s="1" t="s">
        <v>143</v>
      </c>
      <c r="B127" s="27">
        <v>3043.02</v>
      </c>
      <c r="C127" s="27">
        <f t="shared" si="14"/>
        <v>3243.02</v>
      </c>
      <c r="D127" s="27">
        <f t="shared" si="15"/>
        <v>3421.3860999999997</v>
      </c>
      <c r="E127" s="27"/>
      <c r="F127" s="27"/>
      <c r="G127" s="27"/>
      <c r="H127" s="27"/>
      <c r="I127" s="1">
        <v>0.4</v>
      </c>
      <c r="J127" s="63">
        <v>0.76200000000000001</v>
      </c>
      <c r="K127" s="63">
        <v>0.80900000000000005</v>
      </c>
      <c r="L127" s="63">
        <v>0.85599999999999998</v>
      </c>
      <c r="M127" s="63">
        <v>0.90300000000000002</v>
      </c>
      <c r="N127" s="5">
        <v>0.91690000000000005</v>
      </c>
      <c r="O127" s="1">
        <v>0.8891</v>
      </c>
      <c r="P127" s="1">
        <v>0.87429999999999997</v>
      </c>
      <c r="T127" s="5"/>
      <c r="U127" s="5"/>
      <c r="Z127" s="83"/>
      <c r="AA127" s="84"/>
      <c r="AB127" s="119"/>
      <c r="AC127" s="119"/>
      <c r="AD127" s="85"/>
    </row>
    <row r="128" spans="1:30" hidden="1" x14ac:dyDescent="0.2">
      <c r="A128" s="1" t="s">
        <v>144</v>
      </c>
      <c r="B128" s="27">
        <v>3098.08</v>
      </c>
      <c r="C128" s="27">
        <f t="shared" si="14"/>
        <v>3298.08</v>
      </c>
      <c r="D128" s="27">
        <f t="shared" si="15"/>
        <v>3479.4743999999996</v>
      </c>
      <c r="E128" s="27"/>
      <c r="F128" s="27"/>
      <c r="G128" s="27"/>
      <c r="H128" s="27"/>
      <c r="I128" s="1">
        <v>0.4</v>
      </c>
      <c r="J128" s="63">
        <v>0.76200000000000001</v>
      </c>
      <c r="K128" s="63">
        <v>0.80900000000000005</v>
      </c>
      <c r="L128" s="63">
        <v>0.85599999999999998</v>
      </c>
      <c r="M128" s="63">
        <v>0.90300000000000002</v>
      </c>
      <c r="N128" s="5">
        <v>0.91690000000000005</v>
      </c>
      <c r="O128" s="1">
        <v>0.8891</v>
      </c>
      <c r="P128" s="1">
        <v>0.87429999999999997</v>
      </c>
      <c r="T128" s="5"/>
      <c r="U128" s="5"/>
      <c r="Z128" s="83"/>
      <c r="AA128" s="84"/>
      <c r="AB128" s="119"/>
      <c r="AC128" s="119"/>
      <c r="AD128" s="85"/>
    </row>
    <row r="129" spans="1:30" hidden="1" x14ac:dyDescent="0.2">
      <c r="A129" s="1" t="s">
        <v>85</v>
      </c>
      <c r="B129" s="27">
        <v>0</v>
      </c>
      <c r="C129" s="27">
        <v>0</v>
      </c>
      <c r="D129" s="27">
        <f t="shared" si="15"/>
        <v>0</v>
      </c>
      <c r="E129" s="27"/>
      <c r="F129" s="27"/>
      <c r="G129" s="27"/>
      <c r="H129" s="27"/>
      <c r="I129" s="1">
        <v>0</v>
      </c>
      <c r="J129" s="63">
        <v>0.76200000000000001</v>
      </c>
      <c r="K129" s="63">
        <v>0.80900000000000005</v>
      </c>
      <c r="L129" s="63">
        <v>0.85599999999999998</v>
      </c>
      <c r="M129" s="63">
        <v>0.90300000000000002</v>
      </c>
      <c r="N129" s="5">
        <v>0.92190000000000005</v>
      </c>
      <c r="O129" s="1">
        <v>0.89400000000000002</v>
      </c>
      <c r="P129" s="1">
        <v>0.88139999999999996</v>
      </c>
      <c r="T129" s="5"/>
      <c r="U129" s="5"/>
      <c r="Z129" s="83"/>
      <c r="AA129" s="84"/>
      <c r="AB129" s="119"/>
      <c r="AC129" s="119"/>
      <c r="AD129" s="85"/>
    </row>
    <row r="130" spans="1:30" hidden="1" x14ac:dyDescent="0.2">
      <c r="A130" s="1" t="s">
        <v>86</v>
      </c>
      <c r="B130" s="27">
        <v>2618.9299999999998</v>
      </c>
      <c r="C130" s="27">
        <f t="shared" si="14"/>
        <v>2818.93</v>
      </c>
      <c r="D130" s="27">
        <f t="shared" si="15"/>
        <v>2973.9711499999999</v>
      </c>
      <c r="E130" s="27"/>
      <c r="F130" s="27"/>
      <c r="G130" s="27"/>
      <c r="H130" s="27"/>
      <c r="I130" s="1">
        <v>0.38</v>
      </c>
      <c r="J130" s="63">
        <v>0.76200000000000001</v>
      </c>
      <c r="K130" s="63">
        <v>0.80900000000000005</v>
      </c>
      <c r="L130" s="63">
        <v>0.85599999999999998</v>
      </c>
      <c r="M130" s="63">
        <v>0.90300000000000002</v>
      </c>
      <c r="N130" s="5">
        <v>0.92190000000000005</v>
      </c>
      <c r="O130" s="1">
        <v>0.89400000000000002</v>
      </c>
      <c r="P130" s="1">
        <v>0.88139999999999996</v>
      </c>
      <c r="T130" s="5"/>
      <c r="U130" s="5"/>
      <c r="Z130" s="83"/>
      <c r="AA130" s="84"/>
      <c r="AB130" s="119"/>
      <c r="AC130" s="119"/>
      <c r="AD130" s="85"/>
    </row>
    <row r="131" spans="1:30" hidden="1" x14ac:dyDescent="0.2">
      <c r="A131" s="1" t="s">
        <v>87</v>
      </c>
      <c r="B131" s="27">
        <v>2834.95</v>
      </c>
      <c r="C131" s="27">
        <f t="shared" si="14"/>
        <v>3034.95</v>
      </c>
      <c r="D131" s="27">
        <f t="shared" si="15"/>
        <v>3201.8722499999994</v>
      </c>
      <c r="E131" s="27"/>
      <c r="F131" s="27"/>
      <c r="G131" s="27"/>
      <c r="H131" s="27"/>
      <c r="I131" s="1">
        <v>0.38</v>
      </c>
      <c r="J131" s="63">
        <v>0.76200000000000001</v>
      </c>
      <c r="K131" s="63">
        <v>0.80900000000000005</v>
      </c>
      <c r="L131" s="63">
        <v>0.85599999999999998</v>
      </c>
      <c r="M131" s="63">
        <v>0.90300000000000002</v>
      </c>
      <c r="N131" s="5">
        <v>0.92190000000000005</v>
      </c>
      <c r="O131" s="1">
        <v>0.89400000000000002</v>
      </c>
      <c r="P131" s="1">
        <v>0.88139999999999996</v>
      </c>
      <c r="T131" s="5"/>
      <c r="U131" s="5"/>
      <c r="Z131" s="83"/>
      <c r="AA131" s="84"/>
      <c r="AB131" s="119"/>
      <c r="AC131" s="119"/>
      <c r="AD131" s="85"/>
    </row>
    <row r="132" spans="1:30" hidden="1" x14ac:dyDescent="0.2">
      <c r="A132" s="1" t="s">
        <v>88</v>
      </c>
      <c r="B132" s="27">
        <v>2957.34</v>
      </c>
      <c r="C132" s="27">
        <f t="shared" si="14"/>
        <v>3157.34</v>
      </c>
      <c r="D132" s="27">
        <f t="shared" si="15"/>
        <v>3330.9937</v>
      </c>
      <c r="E132" s="27"/>
      <c r="F132" s="27"/>
      <c r="G132" s="27"/>
      <c r="H132" s="27"/>
      <c r="I132" s="1">
        <v>0.38</v>
      </c>
      <c r="J132" s="63">
        <v>0.76200000000000001</v>
      </c>
      <c r="K132" s="63">
        <v>0.80900000000000005</v>
      </c>
      <c r="L132" s="63">
        <v>0.85599999999999998</v>
      </c>
      <c r="M132" s="63">
        <v>0.90300000000000002</v>
      </c>
      <c r="N132" s="5">
        <v>0.92190000000000005</v>
      </c>
      <c r="O132" s="1">
        <v>0.89400000000000002</v>
      </c>
      <c r="P132" s="1">
        <v>0.88139999999999996</v>
      </c>
      <c r="T132" s="5"/>
      <c r="U132" s="5"/>
      <c r="Z132" s="83"/>
      <c r="AA132" s="84"/>
      <c r="AB132" s="119"/>
      <c r="AC132" s="119"/>
      <c r="AD132" s="85"/>
    </row>
    <row r="133" spans="1:30" hidden="1" x14ac:dyDescent="0.2">
      <c r="A133" s="1" t="s">
        <v>89</v>
      </c>
      <c r="B133" s="27">
        <v>3073.61</v>
      </c>
      <c r="C133" s="27">
        <f t="shared" ref="C133:C178" si="16">B133+200</f>
        <v>3273.61</v>
      </c>
      <c r="D133" s="27">
        <f t="shared" si="15"/>
        <v>3453.6585500000001</v>
      </c>
      <c r="E133" s="27"/>
      <c r="F133" s="27"/>
      <c r="G133" s="27"/>
      <c r="H133" s="27"/>
      <c r="I133" s="1">
        <v>0.38</v>
      </c>
      <c r="J133" s="63">
        <v>0.76200000000000001</v>
      </c>
      <c r="K133" s="63">
        <v>0.80900000000000005</v>
      </c>
      <c r="L133" s="63">
        <v>0.85599999999999998</v>
      </c>
      <c r="M133" s="63">
        <v>0.90300000000000002</v>
      </c>
      <c r="N133" s="5">
        <v>0.92190000000000005</v>
      </c>
      <c r="O133" s="1">
        <v>0.89400000000000002</v>
      </c>
      <c r="P133" s="1">
        <v>0.88139999999999996</v>
      </c>
      <c r="T133" s="5"/>
      <c r="U133" s="5"/>
      <c r="Z133" s="83"/>
      <c r="AA133" s="84"/>
      <c r="AB133" s="119"/>
      <c r="AC133" s="119"/>
      <c r="AD133" s="85"/>
    </row>
    <row r="134" spans="1:30" hidden="1" x14ac:dyDescent="0.2">
      <c r="A134" s="1" t="s">
        <v>90</v>
      </c>
      <c r="B134" s="27">
        <v>3167.15</v>
      </c>
      <c r="C134" s="27">
        <f t="shared" si="16"/>
        <v>3367.15</v>
      </c>
      <c r="D134" s="27">
        <f t="shared" si="15"/>
        <v>3552.3432499999999</v>
      </c>
      <c r="E134" s="27"/>
      <c r="F134" s="27"/>
      <c r="G134" s="27"/>
      <c r="H134" s="27"/>
      <c r="I134" s="1">
        <v>0.4</v>
      </c>
      <c r="J134" s="63">
        <v>0.76200000000000001</v>
      </c>
      <c r="K134" s="63">
        <v>0.80900000000000005</v>
      </c>
      <c r="L134" s="63">
        <v>0.85599999999999998</v>
      </c>
      <c r="M134" s="63">
        <v>0.90300000000000002</v>
      </c>
      <c r="N134" s="5">
        <v>0.92190000000000005</v>
      </c>
      <c r="O134" s="1">
        <v>0.89400000000000002</v>
      </c>
      <c r="P134" s="1">
        <v>0.88139999999999996</v>
      </c>
      <c r="T134" s="5"/>
      <c r="U134" s="5"/>
      <c r="Z134" s="83"/>
      <c r="AA134" s="84"/>
      <c r="AB134" s="119"/>
      <c r="AC134" s="119"/>
      <c r="AD134" s="85"/>
    </row>
    <row r="135" spans="1:30" hidden="1" x14ac:dyDescent="0.2">
      <c r="A135" s="1" t="s">
        <v>91</v>
      </c>
      <c r="B135" s="27">
        <v>3230.26</v>
      </c>
      <c r="C135" s="27">
        <f t="shared" si="16"/>
        <v>3430.26</v>
      </c>
      <c r="D135" s="27">
        <f t="shared" si="15"/>
        <v>3618.9243000000001</v>
      </c>
      <c r="E135" s="27"/>
      <c r="F135" s="27"/>
      <c r="G135" s="27"/>
      <c r="H135" s="27"/>
      <c r="I135" s="1">
        <v>0.4</v>
      </c>
      <c r="J135" s="63">
        <v>0.76200000000000001</v>
      </c>
      <c r="K135" s="63">
        <v>0.80900000000000005</v>
      </c>
      <c r="L135" s="63">
        <v>0.85599999999999998</v>
      </c>
      <c r="M135" s="63">
        <v>0.90300000000000002</v>
      </c>
      <c r="N135" s="5">
        <v>0.92190000000000005</v>
      </c>
      <c r="O135" s="1">
        <v>0.89400000000000002</v>
      </c>
      <c r="P135" s="1">
        <v>0.88139999999999996</v>
      </c>
      <c r="T135" s="5"/>
      <c r="U135" s="5"/>
      <c r="Z135" s="83"/>
      <c r="AA135" s="84"/>
      <c r="AB135" s="119"/>
      <c r="AC135" s="119"/>
      <c r="AD135" s="85"/>
    </row>
    <row r="136" spans="1:30" hidden="1" x14ac:dyDescent="0.2">
      <c r="A136" s="1" t="s">
        <v>92</v>
      </c>
      <c r="B136" s="27">
        <v>0</v>
      </c>
      <c r="C136" s="27">
        <v>0</v>
      </c>
      <c r="D136" s="27">
        <f t="shared" si="15"/>
        <v>0</v>
      </c>
      <c r="E136" s="27"/>
      <c r="F136" s="27"/>
      <c r="G136" s="27"/>
      <c r="H136" s="27"/>
      <c r="I136" s="1">
        <v>0</v>
      </c>
      <c r="J136" s="63">
        <v>0.76200000000000001</v>
      </c>
      <c r="K136" s="63">
        <v>0.80900000000000005</v>
      </c>
      <c r="L136" s="63">
        <v>0.85599999999999998</v>
      </c>
      <c r="M136" s="63">
        <v>0.90300000000000002</v>
      </c>
      <c r="N136" s="5">
        <v>0.92190000000000005</v>
      </c>
      <c r="O136" s="1">
        <v>0.89400000000000002</v>
      </c>
      <c r="P136" s="1">
        <v>0.88139999999999996</v>
      </c>
      <c r="T136" s="5"/>
      <c r="U136" s="5"/>
      <c r="Z136" s="83"/>
      <c r="AA136" s="84"/>
      <c r="AB136" s="119"/>
      <c r="AC136" s="119"/>
      <c r="AD136" s="85"/>
    </row>
    <row r="137" spans="1:30" hidden="1" x14ac:dyDescent="0.2">
      <c r="A137" s="1" t="s">
        <v>93</v>
      </c>
      <c r="B137" s="27">
        <v>2725.66</v>
      </c>
      <c r="C137" s="27">
        <f t="shared" si="16"/>
        <v>2925.66</v>
      </c>
      <c r="D137" s="27">
        <f t="shared" si="15"/>
        <v>3086.5712999999996</v>
      </c>
      <c r="E137" s="27"/>
      <c r="F137" s="27"/>
      <c r="G137" s="27"/>
      <c r="H137" s="27"/>
      <c r="I137" s="1">
        <v>0.38</v>
      </c>
      <c r="J137" s="63">
        <v>0.76200000000000001</v>
      </c>
      <c r="K137" s="63">
        <v>0.80900000000000005</v>
      </c>
      <c r="L137" s="63">
        <v>0.85599999999999998</v>
      </c>
      <c r="M137" s="63">
        <v>0.90300000000000002</v>
      </c>
      <c r="N137" s="5">
        <v>0.92190000000000005</v>
      </c>
      <c r="O137" s="1">
        <v>0.89400000000000002</v>
      </c>
      <c r="P137" s="1">
        <v>0.88139999999999996</v>
      </c>
      <c r="T137" s="5"/>
      <c r="U137" s="5"/>
      <c r="Z137" s="83"/>
      <c r="AA137" s="84"/>
      <c r="AB137" s="119"/>
      <c r="AC137" s="119"/>
      <c r="AD137" s="85"/>
    </row>
    <row r="138" spans="1:30" hidden="1" x14ac:dyDescent="0.2">
      <c r="A138" s="1" t="s">
        <v>94</v>
      </c>
      <c r="B138" s="27">
        <v>2945.1</v>
      </c>
      <c r="C138" s="27">
        <f t="shared" si="16"/>
        <v>3145.1</v>
      </c>
      <c r="D138" s="27">
        <f t="shared" si="15"/>
        <v>3318.0804999999996</v>
      </c>
      <c r="E138" s="27"/>
      <c r="F138" s="27"/>
      <c r="G138" s="27"/>
      <c r="H138" s="27"/>
      <c r="I138" s="1">
        <v>0.38</v>
      </c>
      <c r="J138" s="63">
        <v>0.76200000000000001</v>
      </c>
      <c r="K138" s="63">
        <v>0.80900000000000005</v>
      </c>
      <c r="L138" s="63">
        <v>0.85599999999999998</v>
      </c>
      <c r="M138" s="63">
        <v>0.90300000000000002</v>
      </c>
      <c r="N138" s="5">
        <v>0.92190000000000005</v>
      </c>
      <c r="O138" s="1">
        <v>0.89400000000000002</v>
      </c>
      <c r="P138" s="1">
        <v>0.88139999999999996</v>
      </c>
      <c r="T138" s="5"/>
      <c r="U138" s="5"/>
      <c r="Z138" s="83"/>
      <c r="AA138" s="84"/>
      <c r="AB138" s="119"/>
      <c r="AC138" s="119"/>
      <c r="AD138" s="85"/>
    </row>
    <row r="139" spans="1:30" hidden="1" x14ac:dyDescent="0.2">
      <c r="A139" s="1" t="s">
        <v>95</v>
      </c>
      <c r="B139" s="27">
        <v>3067.49</v>
      </c>
      <c r="C139" s="27">
        <f t="shared" si="16"/>
        <v>3267.49</v>
      </c>
      <c r="D139" s="27">
        <f t="shared" si="15"/>
        <v>3447.2019499999997</v>
      </c>
      <c r="E139" s="27"/>
      <c r="F139" s="27"/>
      <c r="G139" s="27"/>
      <c r="H139" s="27"/>
      <c r="I139" s="1">
        <v>0.38</v>
      </c>
      <c r="J139" s="63">
        <v>0.76200000000000001</v>
      </c>
      <c r="K139" s="63">
        <v>0.80900000000000005</v>
      </c>
      <c r="L139" s="63">
        <v>0.85599999999999998</v>
      </c>
      <c r="M139" s="63">
        <v>0.90300000000000002</v>
      </c>
      <c r="N139" s="5">
        <v>0.92190000000000005</v>
      </c>
      <c r="O139" s="1">
        <v>0.89400000000000002</v>
      </c>
      <c r="P139" s="1">
        <v>0.88139999999999996</v>
      </c>
      <c r="T139" s="5"/>
      <c r="U139" s="5"/>
      <c r="Z139" s="83"/>
      <c r="AA139" s="84"/>
      <c r="AB139" s="119"/>
      <c r="AC139" s="119"/>
      <c r="AD139" s="85"/>
    </row>
    <row r="140" spans="1:30" hidden="1" x14ac:dyDescent="0.2">
      <c r="A140" s="1" t="s">
        <v>96</v>
      </c>
      <c r="B140" s="27">
        <v>3192.41</v>
      </c>
      <c r="C140" s="27">
        <f t="shared" si="16"/>
        <v>3392.41</v>
      </c>
      <c r="D140" s="27">
        <f t="shared" si="15"/>
        <v>3578.9925499999995</v>
      </c>
      <c r="E140" s="27"/>
      <c r="F140" s="27"/>
      <c r="G140" s="27"/>
      <c r="H140" s="27"/>
      <c r="I140" s="1">
        <v>0.4</v>
      </c>
      <c r="J140" s="63">
        <v>0.76200000000000001</v>
      </c>
      <c r="K140" s="63">
        <v>0.80900000000000005</v>
      </c>
      <c r="L140" s="63">
        <v>0.85599999999999998</v>
      </c>
      <c r="M140" s="63">
        <v>0.90300000000000002</v>
      </c>
      <c r="N140" s="5">
        <v>0.92190000000000005</v>
      </c>
      <c r="O140" s="1">
        <v>0.89400000000000002</v>
      </c>
      <c r="P140" s="1">
        <v>0.88139999999999996</v>
      </c>
      <c r="T140" s="5"/>
      <c r="U140" s="5"/>
      <c r="Z140" s="83"/>
      <c r="AA140" s="84"/>
      <c r="AB140" s="119"/>
      <c r="AC140" s="119"/>
      <c r="AD140" s="85"/>
    </row>
    <row r="141" spans="1:30" hidden="1" x14ac:dyDescent="0.2">
      <c r="A141" s="1" t="s">
        <v>97</v>
      </c>
      <c r="B141" s="27">
        <v>3274.43</v>
      </c>
      <c r="C141" s="27">
        <f t="shared" si="16"/>
        <v>3474.43</v>
      </c>
      <c r="D141" s="27">
        <f t="shared" si="15"/>
        <v>3665.5236499999996</v>
      </c>
      <c r="E141" s="27"/>
      <c r="F141" s="27"/>
      <c r="G141" s="27"/>
      <c r="H141" s="27"/>
      <c r="I141" s="1">
        <v>0.4</v>
      </c>
      <c r="J141" s="63">
        <v>0.76200000000000001</v>
      </c>
      <c r="K141" s="63">
        <v>0.80900000000000005</v>
      </c>
      <c r="L141" s="63">
        <v>0.85599999999999998</v>
      </c>
      <c r="M141" s="63">
        <v>0.90300000000000002</v>
      </c>
      <c r="N141" s="5">
        <v>0.92190000000000005</v>
      </c>
      <c r="O141" s="1">
        <v>0.89400000000000002</v>
      </c>
      <c r="P141" s="1">
        <v>0.88139999999999996</v>
      </c>
      <c r="T141" s="5"/>
      <c r="U141" s="5"/>
      <c r="Z141" s="83"/>
      <c r="AA141" s="84"/>
      <c r="AB141" s="119"/>
      <c r="AC141" s="119"/>
      <c r="AD141" s="85"/>
    </row>
    <row r="142" spans="1:30" hidden="1" x14ac:dyDescent="0.2">
      <c r="A142" s="1" t="s">
        <v>98</v>
      </c>
      <c r="B142" s="27">
        <v>3362.77</v>
      </c>
      <c r="C142" s="27">
        <f t="shared" si="16"/>
        <v>3562.77</v>
      </c>
      <c r="D142" s="27">
        <f t="shared" si="15"/>
        <v>3758.7223499999996</v>
      </c>
      <c r="E142" s="27"/>
      <c r="F142" s="27"/>
      <c r="G142" s="27"/>
      <c r="H142" s="27"/>
      <c r="I142" s="1">
        <v>0.4</v>
      </c>
      <c r="J142" s="63">
        <v>0.76200000000000001</v>
      </c>
      <c r="K142" s="63">
        <v>0.80900000000000005</v>
      </c>
      <c r="L142" s="63">
        <v>0.85599999999999998</v>
      </c>
      <c r="M142" s="63">
        <v>0.90300000000000002</v>
      </c>
      <c r="N142" s="5">
        <v>0.92190000000000005</v>
      </c>
      <c r="O142" s="1">
        <v>0.89400000000000002</v>
      </c>
      <c r="P142" s="1">
        <v>0.88139999999999996</v>
      </c>
      <c r="T142" s="5"/>
      <c r="U142" s="5"/>
      <c r="Z142" s="83"/>
      <c r="AA142" s="84"/>
      <c r="AB142" s="119"/>
      <c r="AC142" s="119"/>
      <c r="AD142" s="85"/>
    </row>
    <row r="143" spans="1:30" hidden="1" x14ac:dyDescent="0.2">
      <c r="A143" s="1" t="s">
        <v>99</v>
      </c>
      <c r="B143" s="27">
        <v>0</v>
      </c>
      <c r="C143" s="27">
        <v>0</v>
      </c>
      <c r="D143" s="27">
        <f t="shared" si="15"/>
        <v>0</v>
      </c>
      <c r="E143" s="27"/>
      <c r="F143" s="27"/>
      <c r="G143" s="27"/>
      <c r="H143" s="27"/>
      <c r="I143" s="1">
        <v>0</v>
      </c>
      <c r="J143" s="63">
        <v>0.76200000000000001</v>
      </c>
      <c r="K143" s="63">
        <v>0.80900000000000005</v>
      </c>
      <c r="L143" s="63">
        <v>0.85599999999999998</v>
      </c>
      <c r="M143" s="63">
        <v>0.90300000000000002</v>
      </c>
      <c r="N143" s="5">
        <v>0.92190000000000005</v>
      </c>
      <c r="O143" s="1">
        <v>0.89400000000000002</v>
      </c>
      <c r="P143" s="1">
        <v>0.88139999999999996</v>
      </c>
      <c r="T143" s="5"/>
      <c r="U143" s="5"/>
      <c r="Z143" s="83"/>
      <c r="AA143" s="84"/>
      <c r="AB143" s="119"/>
      <c r="AC143" s="119"/>
      <c r="AD143" s="85"/>
    </row>
    <row r="144" spans="1:30" hidden="1" x14ac:dyDescent="0.2">
      <c r="A144" s="1" t="s">
        <v>100</v>
      </c>
      <c r="B144" s="27">
        <v>2772.35</v>
      </c>
      <c r="C144" s="27">
        <f t="shared" si="16"/>
        <v>2972.35</v>
      </c>
      <c r="D144" s="27">
        <f t="shared" si="15"/>
        <v>3135.8292499999998</v>
      </c>
      <c r="E144" s="27"/>
      <c r="F144" s="27"/>
      <c r="G144" s="27"/>
      <c r="H144" s="27"/>
      <c r="I144" s="1">
        <v>0.38</v>
      </c>
      <c r="J144" s="63">
        <v>0.76200000000000001</v>
      </c>
      <c r="K144" s="63">
        <v>0.80900000000000005</v>
      </c>
      <c r="L144" s="63">
        <v>0.85599999999999998</v>
      </c>
      <c r="M144" s="63">
        <v>0.90300000000000002</v>
      </c>
      <c r="N144" s="5">
        <v>0.92190000000000005</v>
      </c>
      <c r="O144" s="1">
        <v>0.89400000000000002</v>
      </c>
      <c r="P144" s="1">
        <v>0.88139999999999996</v>
      </c>
      <c r="T144" s="5"/>
      <c r="U144" s="5"/>
      <c r="Z144" s="83"/>
      <c r="AA144" s="84"/>
      <c r="AB144" s="119"/>
      <c r="AC144" s="119"/>
      <c r="AD144" s="85"/>
    </row>
    <row r="145" spans="1:30" hidden="1" x14ac:dyDescent="0.2">
      <c r="A145" s="1" t="s">
        <v>101</v>
      </c>
      <c r="B145" s="27">
        <v>2994.05</v>
      </c>
      <c r="C145" s="27">
        <f t="shared" si="16"/>
        <v>3194.05</v>
      </c>
      <c r="D145" s="27">
        <f t="shared" si="15"/>
        <v>3369.7227499999999</v>
      </c>
      <c r="E145" s="27"/>
      <c r="F145" s="27"/>
      <c r="G145" s="27"/>
      <c r="H145" s="27"/>
      <c r="I145" s="1">
        <v>0.38</v>
      </c>
      <c r="J145" s="63">
        <v>0.76200000000000001</v>
      </c>
      <c r="K145" s="63">
        <v>0.80900000000000005</v>
      </c>
      <c r="L145" s="63">
        <v>0.85599999999999998</v>
      </c>
      <c r="M145" s="63">
        <v>0.90300000000000002</v>
      </c>
      <c r="N145" s="5">
        <v>0.92190000000000005</v>
      </c>
      <c r="O145" s="1">
        <v>0.89400000000000002</v>
      </c>
      <c r="P145" s="1">
        <v>0.88139999999999996</v>
      </c>
      <c r="T145" s="5"/>
      <c r="U145" s="5"/>
      <c r="Z145" s="83"/>
      <c r="AA145" s="84"/>
      <c r="AB145" s="119"/>
      <c r="AC145" s="119"/>
      <c r="AD145" s="85"/>
    </row>
    <row r="146" spans="1:30" hidden="1" x14ac:dyDescent="0.2">
      <c r="A146" s="1" t="s">
        <v>102</v>
      </c>
      <c r="B146" s="27">
        <v>3160.84</v>
      </c>
      <c r="C146" s="27">
        <f t="shared" si="16"/>
        <v>3360.84</v>
      </c>
      <c r="D146" s="27">
        <f t="shared" si="15"/>
        <v>3545.6862000000001</v>
      </c>
      <c r="E146" s="27"/>
      <c r="F146" s="27"/>
      <c r="G146" s="27"/>
      <c r="H146" s="27"/>
      <c r="I146" s="1">
        <v>0.4</v>
      </c>
      <c r="J146" s="63">
        <v>0.76200000000000001</v>
      </c>
      <c r="K146" s="63">
        <v>0.80900000000000005</v>
      </c>
      <c r="L146" s="63">
        <v>0.85599999999999998</v>
      </c>
      <c r="M146" s="63">
        <v>0.90300000000000002</v>
      </c>
      <c r="N146" s="5">
        <v>0.92190000000000005</v>
      </c>
      <c r="O146" s="1">
        <v>0.89400000000000002</v>
      </c>
      <c r="P146" s="1">
        <v>0.88139999999999996</v>
      </c>
      <c r="T146" s="5"/>
      <c r="U146" s="5"/>
      <c r="Z146" s="83"/>
      <c r="AA146" s="84"/>
      <c r="AB146" s="119"/>
      <c r="AC146" s="119"/>
      <c r="AD146" s="85"/>
    </row>
    <row r="147" spans="1:30" hidden="1" x14ac:dyDescent="0.2">
      <c r="A147" s="1" t="s">
        <v>103</v>
      </c>
      <c r="B147" s="27">
        <v>3287.05</v>
      </c>
      <c r="C147" s="27">
        <f t="shared" si="16"/>
        <v>3487.05</v>
      </c>
      <c r="D147" s="27">
        <f t="shared" si="15"/>
        <v>3678.8377500000001</v>
      </c>
      <c r="E147" s="27"/>
      <c r="F147" s="27"/>
      <c r="G147" s="27"/>
      <c r="H147" s="27"/>
      <c r="I147" s="1">
        <v>0.4</v>
      </c>
      <c r="J147" s="63">
        <v>0.76200000000000001</v>
      </c>
      <c r="K147" s="63">
        <v>0.80900000000000005</v>
      </c>
      <c r="L147" s="63">
        <v>0.85599999999999998</v>
      </c>
      <c r="M147" s="63">
        <v>0.90300000000000002</v>
      </c>
      <c r="N147" s="5">
        <v>0.92190000000000005</v>
      </c>
      <c r="O147" s="1">
        <v>0.89400000000000002</v>
      </c>
      <c r="P147" s="1">
        <v>0.88139999999999996</v>
      </c>
      <c r="T147" s="5"/>
      <c r="U147" s="5"/>
      <c r="Z147" s="83"/>
      <c r="AA147" s="84"/>
      <c r="AB147" s="119"/>
      <c r="AC147" s="119"/>
      <c r="AD147" s="85"/>
    </row>
    <row r="148" spans="1:30" hidden="1" x14ac:dyDescent="0.2">
      <c r="A148" s="1" t="s">
        <v>104</v>
      </c>
      <c r="B148" s="27">
        <v>3388.03</v>
      </c>
      <c r="C148" s="27">
        <f t="shared" si="16"/>
        <v>3588.03</v>
      </c>
      <c r="D148" s="27">
        <f t="shared" si="15"/>
        <v>3785.37165</v>
      </c>
      <c r="E148" s="27"/>
      <c r="F148" s="27"/>
      <c r="G148" s="27"/>
      <c r="H148" s="27"/>
      <c r="I148" s="1">
        <v>0.4</v>
      </c>
      <c r="J148" s="63">
        <v>0.76200000000000001</v>
      </c>
      <c r="K148" s="63">
        <v>0.80900000000000005</v>
      </c>
      <c r="L148" s="63">
        <v>0.85599999999999998</v>
      </c>
      <c r="M148" s="63">
        <v>0.90300000000000002</v>
      </c>
      <c r="N148" s="5">
        <v>0.92190000000000005</v>
      </c>
      <c r="O148" s="1">
        <v>0.89400000000000002</v>
      </c>
      <c r="P148" s="1">
        <v>0.88139999999999996</v>
      </c>
      <c r="T148" s="5"/>
      <c r="U148" s="5"/>
      <c r="Z148" s="83"/>
      <c r="AA148" s="84"/>
      <c r="AB148" s="119"/>
      <c r="AC148" s="119"/>
      <c r="AD148" s="85"/>
    </row>
    <row r="149" spans="1:30" hidden="1" x14ac:dyDescent="0.2">
      <c r="A149" s="1" t="s">
        <v>105</v>
      </c>
      <c r="B149" s="27">
        <v>3476.36</v>
      </c>
      <c r="C149" s="27">
        <f t="shared" si="16"/>
        <v>3676.36</v>
      </c>
      <c r="D149" s="27">
        <f t="shared" si="15"/>
        <v>3878.5598</v>
      </c>
      <c r="E149" s="27"/>
      <c r="F149" s="27"/>
      <c r="G149" s="27"/>
      <c r="H149" s="27"/>
      <c r="I149" s="1">
        <v>0.4</v>
      </c>
      <c r="J149" s="63">
        <v>0.76200000000000001</v>
      </c>
      <c r="K149" s="63">
        <v>0.80900000000000005</v>
      </c>
      <c r="L149" s="63">
        <v>0.85599999999999998</v>
      </c>
      <c r="M149" s="63">
        <v>0.90300000000000002</v>
      </c>
      <c r="N149" s="5">
        <v>0.92190000000000005</v>
      </c>
      <c r="O149" s="1">
        <v>0.89400000000000002</v>
      </c>
      <c r="P149" s="1">
        <v>0.88139999999999996</v>
      </c>
      <c r="T149" s="5"/>
      <c r="U149" s="5"/>
      <c r="Z149" s="83"/>
      <c r="AA149" s="84"/>
      <c r="AB149" s="119"/>
      <c r="AC149" s="119"/>
      <c r="AD149" s="85"/>
    </row>
    <row r="150" spans="1:30" hidden="1" x14ac:dyDescent="0.2">
      <c r="A150" s="1" t="s">
        <v>106</v>
      </c>
      <c r="B150" s="27">
        <v>0</v>
      </c>
      <c r="C150" s="27">
        <v>0</v>
      </c>
      <c r="D150" s="27">
        <f t="shared" si="15"/>
        <v>0</v>
      </c>
      <c r="E150" s="27"/>
      <c r="F150" s="27"/>
      <c r="G150" s="27"/>
      <c r="H150" s="27"/>
      <c r="I150" s="1">
        <v>0</v>
      </c>
      <c r="J150" s="63">
        <v>0.76200000000000001</v>
      </c>
      <c r="K150" s="63">
        <v>0.80900000000000005</v>
      </c>
      <c r="L150" s="63">
        <v>0.85599999999999998</v>
      </c>
      <c r="M150" s="63">
        <v>0.90300000000000002</v>
      </c>
      <c r="N150" s="5">
        <v>0.92190000000000005</v>
      </c>
      <c r="O150" s="1">
        <v>0.89400000000000002</v>
      </c>
      <c r="P150" s="1">
        <v>0.88139999999999996</v>
      </c>
      <c r="T150" s="5"/>
      <c r="U150" s="5"/>
      <c r="Z150" s="83"/>
      <c r="AA150" s="84"/>
      <c r="AB150" s="119"/>
      <c r="AC150" s="119"/>
      <c r="AD150" s="85"/>
    </row>
    <row r="151" spans="1:30" hidden="1" x14ac:dyDescent="0.2">
      <c r="A151" s="1" t="s">
        <v>107</v>
      </c>
      <c r="B151" s="27">
        <v>2946.46</v>
      </c>
      <c r="C151" s="27">
        <f t="shared" si="16"/>
        <v>3146.46</v>
      </c>
      <c r="D151" s="27">
        <f t="shared" si="15"/>
        <v>3319.5153</v>
      </c>
      <c r="E151" s="27"/>
      <c r="F151" s="27"/>
      <c r="G151" s="27"/>
      <c r="H151" s="27"/>
      <c r="I151" s="1">
        <v>0.38</v>
      </c>
      <c r="J151" s="63">
        <v>0.76200000000000001</v>
      </c>
      <c r="K151" s="63">
        <v>0.80900000000000005</v>
      </c>
      <c r="L151" s="63">
        <v>0.85599999999999998</v>
      </c>
      <c r="M151" s="63">
        <v>0.90300000000000002</v>
      </c>
      <c r="N151" s="5">
        <v>0.92190000000000005</v>
      </c>
      <c r="O151" s="1">
        <v>0.89400000000000002</v>
      </c>
      <c r="P151" s="1">
        <v>0.88139999999999996</v>
      </c>
      <c r="T151" s="5"/>
      <c r="U151" s="5"/>
      <c r="Z151" s="83"/>
      <c r="AA151" s="84"/>
      <c r="AB151" s="119"/>
      <c r="AC151" s="119"/>
      <c r="AD151" s="85"/>
    </row>
    <row r="152" spans="1:30" hidden="1" x14ac:dyDescent="0.2">
      <c r="A152" s="1" t="s">
        <v>108</v>
      </c>
      <c r="B152" s="27">
        <v>3173.48</v>
      </c>
      <c r="C152" s="27">
        <f t="shared" si="16"/>
        <v>3373.48</v>
      </c>
      <c r="D152" s="27">
        <f t="shared" si="15"/>
        <v>3559.0213999999996</v>
      </c>
      <c r="E152" s="27"/>
      <c r="F152" s="27"/>
      <c r="G152" s="27"/>
      <c r="H152" s="27"/>
      <c r="I152" s="1">
        <v>0.4</v>
      </c>
      <c r="J152" s="63">
        <v>0.76200000000000001</v>
      </c>
      <c r="K152" s="63">
        <v>0.80900000000000005</v>
      </c>
      <c r="L152" s="63">
        <v>0.85599999999999998</v>
      </c>
      <c r="M152" s="63">
        <v>0.90300000000000002</v>
      </c>
      <c r="N152" s="5">
        <v>0.92190000000000005</v>
      </c>
      <c r="O152" s="1">
        <v>0.89400000000000002</v>
      </c>
      <c r="P152" s="1">
        <v>0.88139999999999996</v>
      </c>
      <c r="T152" s="5"/>
      <c r="U152" s="5"/>
      <c r="Z152" s="83"/>
      <c r="AA152" s="84"/>
      <c r="AB152" s="119"/>
      <c r="AC152" s="119"/>
      <c r="AD152" s="85"/>
    </row>
    <row r="153" spans="1:30" hidden="1" x14ac:dyDescent="0.2">
      <c r="A153" s="1" t="s">
        <v>109</v>
      </c>
      <c r="B153" s="27">
        <v>3299.66</v>
      </c>
      <c r="C153" s="27">
        <f t="shared" si="16"/>
        <v>3499.66</v>
      </c>
      <c r="D153" s="27">
        <f t="shared" si="15"/>
        <v>3692.1412999999998</v>
      </c>
      <c r="E153" s="27"/>
      <c r="F153" s="27"/>
      <c r="G153" s="27"/>
      <c r="H153" s="27"/>
      <c r="I153" s="1">
        <v>0.4</v>
      </c>
      <c r="J153" s="63">
        <v>0.76200000000000001</v>
      </c>
      <c r="K153" s="63">
        <v>0.80900000000000005</v>
      </c>
      <c r="L153" s="63">
        <v>0.85599999999999998</v>
      </c>
      <c r="M153" s="63">
        <v>0.90300000000000002</v>
      </c>
      <c r="N153" s="5">
        <v>0.92190000000000005</v>
      </c>
      <c r="O153" s="1">
        <v>0.89400000000000002</v>
      </c>
      <c r="P153" s="1">
        <v>0.88139999999999996</v>
      </c>
      <c r="T153" s="5"/>
      <c r="U153" s="5"/>
      <c r="Z153" s="83"/>
      <c r="AA153" s="84"/>
      <c r="AB153" s="119"/>
      <c r="AC153" s="119"/>
      <c r="AD153" s="85"/>
    </row>
    <row r="154" spans="1:30" hidden="1" x14ac:dyDescent="0.2">
      <c r="A154" s="1" t="s">
        <v>110</v>
      </c>
      <c r="B154" s="27">
        <v>3419.58</v>
      </c>
      <c r="C154" s="27">
        <f t="shared" si="16"/>
        <v>3619.58</v>
      </c>
      <c r="D154" s="27">
        <f t="shared" si="15"/>
        <v>3818.6568999999995</v>
      </c>
      <c r="E154" s="27"/>
      <c r="F154" s="27"/>
      <c r="G154" s="27"/>
      <c r="H154" s="27"/>
      <c r="I154" s="1">
        <v>0.4</v>
      </c>
      <c r="J154" s="63">
        <v>0.76200000000000001</v>
      </c>
      <c r="K154" s="63">
        <v>0.80900000000000005</v>
      </c>
      <c r="L154" s="63">
        <v>0.85599999999999998</v>
      </c>
      <c r="M154" s="63">
        <v>0.90300000000000002</v>
      </c>
      <c r="N154" s="5">
        <v>0.92190000000000005</v>
      </c>
      <c r="O154" s="1">
        <v>0.89400000000000002</v>
      </c>
      <c r="P154" s="1">
        <v>0.88139999999999996</v>
      </c>
      <c r="T154" s="5"/>
      <c r="U154" s="5"/>
      <c r="Z154" s="83"/>
      <c r="AA154" s="84"/>
      <c r="AB154" s="119"/>
      <c r="AC154" s="119"/>
      <c r="AD154" s="85"/>
    </row>
    <row r="155" spans="1:30" hidden="1" x14ac:dyDescent="0.2">
      <c r="A155" s="1" t="s">
        <v>111</v>
      </c>
      <c r="B155" s="27">
        <v>3552.1</v>
      </c>
      <c r="C155" s="27">
        <f t="shared" si="16"/>
        <v>3752.1</v>
      </c>
      <c r="D155" s="27">
        <f t="shared" si="15"/>
        <v>3958.4654999999998</v>
      </c>
      <c r="E155" s="27"/>
      <c r="F155" s="27"/>
      <c r="G155" s="27"/>
      <c r="H155" s="27"/>
      <c r="I155" s="1">
        <v>0.4</v>
      </c>
      <c r="J155" s="63">
        <v>0.76200000000000001</v>
      </c>
      <c r="K155" s="63">
        <v>0.80900000000000005</v>
      </c>
      <c r="L155" s="63">
        <v>0.85599999999999998</v>
      </c>
      <c r="M155" s="63">
        <v>0.90300000000000002</v>
      </c>
      <c r="N155" s="5">
        <v>0.92190000000000005</v>
      </c>
      <c r="O155" s="1">
        <v>0.89400000000000002</v>
      </c>
      <c r="P155" s="1">
        <v>0.88139999999999996</v>
      </c>
      <c r="T155" s="5"/>
      <c r="U155" s="5"/>
      <c r="Z155" s="83"/>
      <c r="AA155" s="84"/>
      <c r="AB155" s="119"/>
      <c r="AC155" s="119"/>
      <c r="AD155" s="85"/>
    </row>
    <row r="156" spans="1:30" hidden="1" x14ac:dyDescent="0.2">
      <c r="A156" s="1" t="s">
        <v>112</v>
      </c>
      <c r="B156" s="27">
        <v>3634.13</v>
      </c>
      <c r="C156" s="27">
        <f t="shared" si="16"/>
        <v>3834.13</v>
      </c>
      <c r="D156" s="27">
        <f t="shared" si="15"/>
        <v>4045.0071499999999</v>
      </c>
      <c r="E156" s="27"/>
      <c r="F156" s="27"/>
      <c r="G156" s="27"/>
      <c r="H156" s="27"/>
      <c r="I156" s="1">
        <v>0.4</v>
      </c>
      <c r="J156" s="63">
        <v>0.76200000000000001</v>
      </c>
      <c r="K156" s="63">
        <v>0.80900000000000005</v>
      </c>
      <c r="L156" s="63">
        <v>0.85599999999999998</v>
      </c>
      <c r="M156" s="63">
        <v>0.90300000000000002</v>
      </c>
      <c r="N156" s="5">
        <v>0.92190000000000005</v>
      </c>
      <c r="O156" s="1">
        <v>0.89400000000000002</v>
      </c>
      <c r="P156" s="1">
        <v>0.88139999999999996</v>
      </c>
      <c r="T156" s="5"/>
      <c r="U156" s="5"/>
      <c r="Z156" s="83"/>
      <c r="AA156" s="84"/>
      <c r="AB156" s="119"/>
      <c r="AC156" s="119"/>
      <c r="AD156" s="85"/>
    </row>
    <row r="157" spans="1:30" hidden="1" x14ac:dyDescent="0.2">
      <c r="A157" s="1" t="s">
        <v>113</v>
      </c>
      <c r="B157" s="27">
        <v>0</v>
      </c>
      <c r="C157" s="27">
        <f t="shared" si="16"/>
        <v>200</v>
      </c>
      <c r="D157" s="27">
        <f t="shared" si="15"/>
        <v>211</v>
      </c>
      <c r="E157" s="27"/>
      <c r="F157" s="27"/>
      <c r="G157" s="27"/>
      <c r="H157" s="27"/>
      <c r="I157" s="1">
        <v>0</v>
      </c>
      <c r="J157" s="1">
        <v>0.64</v>
      </c>
      <c r="K157" s="1">
        <v>0.68</v>
      </c>
      <c r="L157" s="1">
        <v>0.72</v>
      </c>
      <c r="M157" s="1">
        <v>0.76</v>
      </c>
      <c r="N157" s="5">
        <v>0.77759999999999996</v>
      </c>
      <c r="O157" s="1">
        <v>0.75309999999999999</v>
      </c>
      <c r="P157" s="1">
        <v>0.74350000000000005</v>
      </c>
      <c r="T157" s="5"/>
      <c r="U157" s="5"/>
      <c r="Z157" s="83"/>
      <c r="AA157" s="84"/>
      <c r="AB157" s="119"/>
      <c r="AC157" s="119"/>
      <c r="AD157" s="85"/>
    </row>
    <row r="158" spans="1:30" hidden="1" x14ac:dyDescent="0.2">
      <c r="A158" s="1" t="s">
        <v>114</v>
      </c>
      <c r="B158" s="27">
        <v>0</v>
      </c>
      <c r="C158" s="27">
        <f t="shared" si="16"/>
        <v>200</v>
      </c>
      <c r="D158" s="27">
        <f t="shared" si="15"/>
        <v>211</v>
      </c>
      <c r="E158" s="27"/>
      <c r="F158" s="27"/>
      <c r="G158" s="27"/>
      <c r="H158" s="27"/>
      <c r="I158" s="1">
        <v>0.38</v>
      </c>
      <c r="J158" s="1">
        <v>0.64</v>
      </c>
      <c r="K158" s="1">
        <v>0.68</v>
      </c>
      <c r="L158" s="1">
        <v>0.72</v>
      </c>
      <c r="M158" s="1">
        <v>0.76</v>
      </c>
      <c r="N158" s="5">
        <v>0.77759999999999996</v>
      </c>
      <c r="O158" s="1">
        <v>0.75309999999999999</v>
      </c>
      <c r="P158" s="1">
        <v>0.74350000000000005</v>
      </c>
      <c r="T158" s="5"/>
      <c r="U158" s="5"/>
      <c r="Z158" s="83"/>
      <c r="AA158" s="84"/>
      <c r="AB158" s="119"/>
      <c r="AC158" s="119"/>
      <c r="AD158" s="85"/>
    </row>
    <row r="159" spans="1:30" hidden="1" x14ac:dyDescent="0.2">
      <c r="A159" s="1" t="s">
        <v>115</v>
      </c>
      <c r="B159" s="27">
        <v>0</v>
      </c>
      <c r="C159" s="27">
        <f t="shared" si="16"/>
        <v>200</v>
      </c>
      <c r="D159" s="27">
        <f t="shared" si="15"/>
        <v>211</v>
      </c>
      <c r="E159" s="27"/>
      <c r="F159" s="27"/>
      <c r="G159" s="27"/>
      <c r="H159" s="27"/>
      <c r="I159" s="1">
        <v>0.4</v>
      </c>
      <c r="J159" s="1">
        <v>0.64</v>
      </c>
      <c r="K159" s="1">
        <v>0.68</v>
      </c>
      <c r="L159" s="1">
        <v>0.72</v>
      </c>
      <c r="M159" s="1">
        <v>0.76</v>
      </c>
      <c r="N159" s="5">
        <v>0.77759999999999996</v>
      </c>
      <c r="O159" s="1">
        <v>0.75309999999999999</v>
      </c>
      <c r="P159" s="1">
        <v>0.74350000000000005</v>
      </c>
      <c r="T159" s="5"/>
      <c r="U159" s="5"/>
      <c r="Z159" s="83"/>
      <c r="AA159" s="84"/>
      <c r="AB159" s="119"/>
      <c r="AC159" s="119"/>
      <c r="AD159" s="85"/>
    </row>
    <row r="160" spans="1:30" hidden="1" x14ac:dyDescent="0.2">
      <c r="A160" s="1" t="s">
        <v>116</v>
      </c>
      <c r="B160" s="27">
        <v>0</v>
      </c>
      <c r="C160" s="27">
        <f t="shared" si="16"/>
        <v>200</v>
      </c>
      <c r="D160" s="27">
        <f t="shared" si="15"/>
        <v>211</v>
      </c>
      <c r="E160" s="27"/>
      <c r="F160" s="27"/>
      <c r="G160" s="27"/>
      <c r="H160" s="27"/>
      <c r="I160" s="1">
        <v>0.4</v>
      </c>
      <c r="J160" s="1">
        <v>0.64</v>
      </c>
      <c r="K160" s="1">
        <v>0.68</v>
      </c>
      <c r="L160" s="1">
        <v>0.72</v>
      </c>
      <c r="M160" s="1">
        <v>0.76</v>
      </c>
      <c r="N160" s="5">
        <v>0.77759999999999996</v>
      </c>
      <c r="O160" s="1">
        <v>0.75309999999999999</v>
      </c>
      <c r="P160" s="1">
        <v>0.74350000000000005</v>
      </c>
      <c r="T160" s="5"/>
      <c r="U160" s="5"/>
      <c r="Z160" s="83"/>
      <c r="AA160" s="84"/>
      <c r="AB160" s="119"/>
      <c r="AC160" s="119"/>
      <c r="AD160" s="85"/>
    </row>
    <row r="161" spans="1:30" hidden="1" x14ac:dyDescent="0.2">
      <c r="A161" s="1" t="s">
        <v>117</v>
      </c>
      <c r="B161" s="27">
        <v>0</v>
      </c>
      <c r="C161" s="27">
        <f t="shared" si="16"/>
        <v>200</v>
      </c>
      <c r="D161" s="27">
        <f t="shared" si="15"/>
        <v>211</v>
      </c>
      <c r="E161" s="27"/>
      <c r="F161" s="27"/>
      <c r="G161" s="27"/>
      <c r="H161" s="27"/>
      <c r="I161" s="1">
        <v>0.42</v>
      </c>
      <c r="J161" s="1">
        <v>0.64</v>
      </c>
      <c r="K161" s="1">
        <v>0.68</v>
      </c>
      <c r="L161" s="1">
        <v>0.72</v>
      </c>
      <c r="M161" s="1">
        <v>0.76</v>
      </c>
      <c r="N161" s="5">
        <v>0.77759999999999996</v>
      </c>
      <c r="O161" s="1">
        <v>0.75309999999999999</v>
      </c>
      <c r="P161" s="1">
        <v>0.74350000000000005</v>
      </c>
      <c r="T161" s="5"/>
      <c r="U161" s="5"/>
      <c r="Z161" s="83"/>
      <c r="AA161" s="84"/>
      <c r="AB161" s="119"/>
      <c r="AC161" s="119"/>
      <c r="AD161" s="85"/>
    </row>
    <row r="162" spans="1:30" hidden="1" x14ac:dyDescent="0.2">
      <c r="A162" s="1" t="s">
        <v>184</v>
      </c>
      <c r="B162" s="27">
        <v>0</v>
      </c>
      <c r="C162" s="27">
        <f t="shared" si="16"/>
        <v>200</v>
      </c>
      <c r="D162" s="27">
        <f t="shared" ref="D162:D178" si="17">C162*1.055</f>
        <v>211</v>
      </c>
      <c r="E162" s="27"/>
      <c r="F162" s="27"/>
      <c r="G162" s="27"/>
      <c r="H162" s="27"/>
      <c r="I162" s="1">
        <v>0.42</v>
      </c>
      <c r="J162" s="1">
        <v>0.64</v>
      </c>
      <c r="K162" s="1">
        <v>0.68</v>
      </c>
      <c r="L162" s="1">
        <v>0.72</v>
      </c>
      <c r="M162" s="1">
        <v>0.76</v>
      </c>
      <c r="N162" s="5">
        <v>0.77759999999999996</v>
      </c>
      <c r="O162" s="1">
        <v>0.75309999999999999</v>
      </c>
      <c r="P162" s="1">
        <v>0.74350000000000005</v>
      </c>
      <c r="T162" s="5"/>
      <c r="U162" s="5"/>
      <c r="Z162" s="83"/>
      <c r="AA162" s="84"/>
      <c r="AB162" s="119"/>
      <c r="AC162" s="119"/>
      <c r="AD162" s="85"/>
    </row>
    <row r="163" spans="1:30" hidden="1" x14ac:dyDescent="0.2">
      <c r="A163" s="1" t="s">
        <v>118</v>
      </c>
      <c r="B163" s="27">
        <v>0</v>
      </c>
      <c r="C163" s="27">
        <f t="shared" si="16"/>
        <v>200</v>
      </c>
      <c r="D163" s="27">
        <f t="shared" si="17"/>
        <v>211</v>
      </c>
      <c r="E163" s="27"/>
      <c r="F163" s="27"/>
      <c r="G163" s="27"/>
      <c r="H163" s="27"/>
      <c r="I163" s="1">
        <v>0.44</v>
      </c>
      <c r="J163" s="1">
        <v>0.64</v>
      </c>
      <c r="K163" s="1">
        <v>0.68</v>
      </c>
      <c r="L163" s="1">
        <v>0.72</v>
      </c>
      <c r="M163" s="1">
        <v>0.76</v>
      </c>
      <c r="N163" s="5">
        <v>0.77759999999999996</v>
      </c>
      <c r="O163" s="1">
        <v>0.75309999999999999</v>
      </c>
      <c r="P163" s="1">
        <v>0.74350000000000005</v>
      </c>
      <c r="S163" s="5"/>
      <c r="T163" s="5"/>
      <c r="Z163" s="83"/>
      <c r="AA163" s="84"/>
      <c r="AB163" s="119"/>
      <c r="AC163" s="119"/>
      <c r="AD163" s="85"/>
    </row>
    <row r="164" spans="1:30" hidden="1" x14ac:dyDescent="0.2">
      <c r="A164" s="1" t="s">
        <v>182</v>
      </c>
      <c r="B164" s="27">
        <v>0</v>
      </c>
      <c r="C164" s="27">
        <f t="shared" si="16"/>
        <v>200</v>
      </c>
      <c r="D164" s="27">
        <f t="shared" si="17"/>
        <v>211</v>
      </c>
      <c r="E164" s="27"/>
      <c r="F164" s="27"/>
      <c r="G164" s="27"/>
      <c r="H164" s="27"/>
      <c r="I164" s="1">
        <v>0.44</v>
      </c>
      <c r="J164" s="1">
        <v>0.64</v>
      </c>
      <c r="K164" s="1">
        <v>0.68</v>
      </c>
      <c r="L164" s="1">
        <v>0.72</v>
      </c>
      <c r="M164" s="1">
        <v>0.76</v>
      </c>
      <c r="N164" s="5">
        <v>0.77759999999999996</v>
      </c>
      <c r="O164" s="1">
        <v>0.75309999999999999</v>
      </c>
      <c r="P164" s="1">
        <v>0.74350000000000005</v>
      </c>
      <c r="S164" s="5"/>
      <c r="T164" s="5"/>
      <c r="Z164" s="83"/>
      <c r="AA164" s="84"/>
      <c r="AB164" s="119"/>
      <c r="AC164" s="119"/>
      <c r="AD164" s="85"/>
    </row>
    <row r="165" spans="1:30" hidden="1" x14ac:dyDescent="0.2">
      <c r="A165" s="1" t="s">
        <v>187</v>
      </c>
      <c r="B165" s="27">
        <v>0</v>
      </c>
      <c r="C165" s="27">
        <f t="shared" si="16"/>
        <v>200</v>
      </c>
      <c r="D165" s="27">
        <f t="shared" si="17"/>
        <v>211</v>
      </c>
      <c r="E165" s="27"/>
      <c r="F165" s="27"/>
      <c r="G165" s="27"/>
      <c r="H165" s="27"/>
      <c r="I165" s="1">
        <v>0</v>
      </c>
      <c r="N165" s="5">
        <v>0.77759999999999996</v>
      </c>
      <c r="O165" s="1">
        <v>0.75309999999999999</v>
      </c>
      <c r="P165" s="1">
        <v>0.74350000000000005</v>
      </c>
      <c r="R165" s="5"/>
      <c r="S165" s="5"/>
      <c r="Z165" s="83"/>
      <c r="AA165" s="84"/>
      <c r="AB165" s="119"/>
      <c r="AC165" s="119"/>
      <c r="AD165" s="85"/>
    </row>
    <row r="166" spans="1:30" hidden="1" x14ac:dyDescent="0.2">
      <c r="A166" s="1" t="s">
        <v>189</v>
      </c>
      <c r="B166" s="27">
        <v>3136.59</v>
      </c>
      <c r="C166" s="27">
        <f t="shared" si="16"/>
        <v>3336.59</v>
      </c>
      <c r="D166" s="27">
        <f t="shared" si="17"/>
        <v>3520.1024499999999</v>
      </c>
      <c r="N166" s="5">
        <v>0.77759999999999996</v>
      </c>
      <c r="O166" s="1">
        <v>0.75309999999999999</v>
      </c>
      <c r="P166" s="1">
        <v>0.74350000000000005</v>
      </c>
      <c r="R166" s="5"/>
      <c r="S166" s="5"/>
      <c r="Z166" s="83"/>
      <c r="AA166" s="84"/>
      <c r="AB166" s="119"/>
      <c r="AC166" s="119"/>
      <c r="AD166" s="85"/>
    </row>
    <row r="167" spans="1:30" hidden="1" x14ac:dyDescent="0.2">
      <c r="A167" s="1" t="s">
        <v>190</v>
      </c>
      <c r="B167" s="27">
        <v>3369.08</v>
      </c>
      <c r="C167" s="27">
        <f t="shared" si="16"/>
        <v>3569.08</v>
      </c>
      <c r="D167" s="27">
        <f t="shared" si="17"/>
        <v>3765.3793999999998</v>
      </c>
      <c r="N167" s="5">
        <v>0.77759999999999996</v>
      </c>
      <c r="O167" s="1">
        <v>0.75309999999999999</v>
      </c>
      <c r="P167" s="1">
        <v>0.74350000000000005</v>
      </c>
      <c r="R167" s="5"/>
      <c r="S167" s="5"/>
      <c r="Z167" s="83"/>
      <c r="AA167" s="84"/>
      <c r="AB167" s="119"/>
      <c r="AC167" s="119"/>
      <c r="AD167" s="85"/>
    </row>
    <row r="168" spans="1:30" hidden="1" x14ac:dyDescent="0.2">
      <c r="A168" s="1" t="s">
        <v>191</v>
      </c>
      <c r="B168" s="27">
        <v>3419.58</v>
      </c>
      <c r="C168" s="27">
        <f t="shared" si="16"/>
        <v>3619.58</v>
      </c>
      <c r="D168" s="27">
        <f t="shared" si="17"/>
        <v>3818.6568999999995</v>
      </c>
      <c r="N168" s="5">
        <v>0.77759999999999996</v>
      </c>
      <c r="O168" s="1">
        <v>0.75309999999999999</v>
      </c>
      <c r="P168" s="1">
        <v>0.74350000000000005</v>
      </c>
      <c r="R168" s="5"/>
      <c r="S168" s="5"/>
      <c r="Z168" s="83"/>
      <c r="AA168" s="84"/>
      <c r="AB168" s="119"/>
      <c r="AC168" s="119"/>
      <c r="AD168" s="85"/>
    </row>
    <row r="169" spans="1:30" hidden="1" x14ac:dyDescent="0.2">
      <c r="A169" s="1" t="s">
        <v>192</v>
      </c>
      <c r="B169" s="27">
        <v>3520.54</v>
      </c>
      <c r="C169" s="27">
        <f t="shared" si="16"/>
        <v>3720.54</v>
      </c>
      <c r="D169" s="27">
        <f t="shared" si="17"/>
        <v>3925.1696999999999</v>
      </c>
      <c r="N169" s="5">
        <v>0.77759999999999996</v>
      </c>
      <c r="O169" s="1">
        <v>0.75309999999999999</v>
      </c>
      <c r="P169" s="1">
        <v>0.74350000000000005</v>
      </c>
      <c r="R169" s="5"/>
      <c r="S169" s="5"/>
      <c r="Z169" s="83"/>
      <c r="AA169" s="84"/>
      <c r="AB169" s="119"/>
      <c r="AC169" s="119"/>
      <c r="AD169" s="85"/>
    </row>
    <row r="170" spans="1:30" hidden="1" x14ac:dyDescent="0.2">
      <c r="A170" s="1" t="s">
        <v>193</v>
      </c>
      <c r="B170" s="27">
        <v>3939.07</v>
      </c>
      <c r="C170" s="27">
        <f t="shared" si="16"/>
        <v>4139.07</v>
      </c>
      <c r="D170" s="27">
        <f t="shared" si="17"/>
        <v>4366.7188499999993</v>
      </c>
      <c r="N170" s="5">
        <v>0.77759999999999996</v>
      </c>
      <c r="O170" s="1">
        <v>0.75309999999999999</v>
      </c>
      <c r="P170" s="1">
        <v>0.74350000000000005</v>
      </c>
      <c r="R170" s="5"/>
      <c r="S170" s="5"/>
      <c r="Z170" s="83"/>
      <c r="AA170" s="84"/>
      <c r="AB170" s="119"/>
      <c r="AC170" s="119"/>
      <c r="AD170" s="85"/>
    </row>
    <row r="171" spans="1:30" hidden="1" x14ac:dyDescent="0.2">
      <c r="A171" s="1" t="s">
        <v>194</v>
      </c>
      <c r="B171" s="27">
        <v>4055.96</v>
      </c>
      <c r="C171" s="27">
        <f t="shared" si="16"/>
        <v>4255.96</v>
      </c>
      <c r="D171" s="27">
        <f t="shared" si="17"/>
        <v>4490.0378000000001</v>
      </c>
      <c r="N171" s="5">
        <v>0.77759999999999996</v>
      </c>
      <c r="O171" s="1">
        <v>0.75309999999999999</v>
      </c>
      <c r="P171" s="1">
        <v>0.74350000000000005</v>
      </c>
      <c r="R171" s="5"/>
      <c r="S171" s="5"/>
      <c r="Z171" s="83"/>
      <c r="AA171" s="84"/>
      <c r="AB171" s="119"/>
      <c r="AC171" s="119"/>
      <c r="AD171" s="85"/>
    </row>
    <row r="172" spans="1:30" hidden="1" x14ac:dyDescent="0.2">
      <c r="A172" s="1" t="s">
        <v>188</v>
      </c>
      <c r="B172" s="27">
        <v>0</v>
      </c>
      <c r="C172" s="27">
        <f t="shared" si="16"/>
        <v>200</v>
      </c>
      <c r="D172" s="27">
        <f t="shared" si="17"/>
        <v>211</v>
      </c>
      <c r="E172" s="27"/>
      <c r="F172" s="27"/>
      <c r="G172" s="27"/>
      <c r="H172" s="27"/>
      <c r="I172" s="1">
        <v>0</v>
      </c>
      <c r="N172" s="5">
        <v>0.77759999999999996</v>
      </c>
      <c r="O172" s="1">
        <v>0.75309999999999999</v>
      </c>
      <c r="P172" s="1">
        <v>0.74350000000000005</v>
      </c>
      <c r="R172" s="5"/>
      <c r="S172" s="5"/>
      <c r="Z172" s="83"/>
      <c r="AA172" s="84"/>
      <c r="AB172" s="119"/>
      <c r="AC172" s="119"/>
      <c r="AD172" s="85"/>
    </row>
    <row r="173" spans="1:30" hidden="1" x14ac:dyDescent="0.2">
      <c r="A173" s="1" t="s">
        <v>195</v>
      </c>
      <c r="B173" s="27">
        <v>3136.59</v>
      </c>
      <c r="C173" s="27">
        <f t="shared" si="16"/>
        <v>3336.59</v>
      </c>
      <c r="D173" s="27">
        <f t="shared" si="17"/>
        <v>3520.1024499999999</v>
      </c>
      <c r="N173" s="5">
        <v>0.77759999999999996</v>
      </c>
      <c r="O173" s="1">
        <v>0.75309999999999999</v>
      </c>
      <c r="P173" s="1">
        <v>0.74350000000000005</v>
      </c>
      <c r="R173" s="5"/>
      <c r="S173" s="5"/>
      <c r="Z173" s="83"/>
      <c r="AA173" s="84"/>
      <c r="AB173" s="119"/>
      <c r="AC173" s="119"/>
      <c r="AD173" s="85"/>
    </row>
    <row r="174" spans="1:30" hidden="1" x14ac:dyDescent="0.2">
      <c r="A174" s="1" t="s">
        <v>196</v>
      </c>
      <c r="B174" s="27">
        <v>3369.08</v>
      </c>
      <c r="C174" s="27">
        <f t="shared" si="16"/>
        <v>3569.08</v>
      </c>
      <c r="D174" s="27">
        <f t="shared" si="17"/>
        <v>3765.3793999999998</v>
      </c>
      <c r="N174" s="5">
        <v>0.77759999999999996</v>
      </c>
      <c r="O174" s="1">
        <v>0.75309999999999999</v>
      </c>
      <c r="P174" s="1">
        <v>0.74350000000000005</v>
      </c>
      <c r="R174" s="5"/>
      <c r="S174" s="5"/>
      <c r="Z174" s="83"/>
      <c r="AA174" s="84"/>
      <c r="AB174" s="119"/>
      <c r="AC174" s="119"/>
      <c r="AD174" s="85"/>
    </row>
    <row r="175" spans="1:30" hidden="1" x14ac:dyDescent="0.2">
      <c r="A175" s="1" t="s">
        <v>197</v>
      </c>
      <c r="B175" s="27">
        <v>3520.54</v>
      </c>
      <c r="C175" s="27">
        <f t="shared" si="16"/>
        <v>3720.54</v>
      </c>
      <c r="D175" s="27">
        <f t="shared" si="17"/>
        <v>3925.1696999999999</v>
      </c>
      <c r="N175" s="5">
        <v>0.77759999999999996</v>
      </c>
      <c r="O175" s="1">
        <v>0.75309999999999999</v>
      </c>
      <c r="P175" s="1">
        <v>0.74350000000000005</v>
      </c>
      <c r="R175" s="5"/>
      <c r="S175" s="5"/>
      <c r="Z175" s="83"/>
      <c r="AA175" s="84"/>
      <c r="AB175" s="119"/>
      <c r="AC175" s="119"/>
      <c r="AD175" s="85"/>
    </row>
    <row r="176" spans="1:30" hidden="1" x14ac:dyDescent="0.2">
      <c r="A176" s="1" t="s">
        <v>198</v>
      </c>
      <c r="B176" s="27">
        <v>3939.07</v>
      </c>
      <c r="C176" s="27">
        <f t="shared" si="16"/>
        <v>4139.07</v>
      </c>
      <c r="D176" s="27">
        <f t="shared" si="17"/>
        <v>4366.7188499999993</v>
      </c>
      <c r="N176" s="5">
        <v>0.77759999999999996</v>
      </c>
      <c r="O176" s="1">
        <v>0.75309999999999999</v>
      </c>
      <c r="P176" s="1">
        <v>0.74350000000000005</v>
      </c>
      <c r="R176" s="5"/>
      <c r="S176" s="5"/>
      <c r="Z176" s="83"/>
      <c r="AA176" s="84"/>
      <c r="AB176" s="119"/>
      <c r="AC176" s="119"/>
      <c r="AD176" s="85"/>
    </row>
    <row r="177" spans="1:30" hidden="1" x14ac:dyDescent="0.2">
      <c r="A177" s="1" t="s">
        <v>199</v>
      </c>
      <c r="B177" s="27">
        <v>4295.09</v>
      </c>
      <c r="C177" s="27">
        <f t="shared" si="16"/>
        <v>4495.09</v>
      </c>
      <c r="D177" s="27">
        <f t="shared" si="17"/>
        <v>4742.3199500000001</v>
      </c>
      <c r="N177" s="5">
        <v>0.77759999999999996</v>
      </c>
      <c r="O177" s="1">
        <v>0.75309999999999999</v>
      </c>
      <c r="P177" s="1">
        <v>0.74350000000000005</v>
      </c>
      <c r="R177" s="5"/>
      <c r="S177" s="5"/>
      <c r="Y177" s="121"/>
      <c r="Z177" s="121"/>
      <c r="AA177" s="119"/>
      <c r="AB177" s="119"/>
      <c r="AC177" s="119"/>
      <c r="AD177" s="85"/>
    </row>
    <row r="178" spans="1:30" hidden="1" x14ac:dyDescent="0.2">
      <c r="A178" s="1" t="s">
        <v>200</v>
      </c>
      <c r="B178" s="27">
        <v>4423.96</v>
      </c>
      <c r="C178" s="27">
        <f t="shared" si="16"/>
        <v>4623.96</v>
      </c>
      <c r="D178" s="27">
        <f t="shared" si="17"/>
        <v>4878.2777999999998</v>
      </c>
      <c r="N178" s="5">
        <v>0.77759999999999996</v>
      </c>
      <c r="O178" s="1">
        <v>0.75309999999999999</v>
      </c>
      <c r="P178" s="1">
        <v>0.74350000000000005</v>
      </c>
      <c r="R178" s="5"/>
      <c r="S178" s="5"/>
      <c r="Y178" s="119"/>
      <c r="Z178" s="119"/>
      <c r="AA178" s="119"/>
      <c r="AB178" s="120"/>
      <c r="AC178" s="119"/>
      <c r="AD178" s="85"/>
    </row>
    <row r="179" spans="1:30" hidden="1" x14ac:dyDescent="0.2">
      <c r="A179" s="1" t="s">
        <v>119</v>
      </c>
      <c r="B179" s="27">
        <v>12.41</v>
      </c>
      <c r="C179" s="1">
        <v>12.82</v>
      </c>
      <c r="D179" s="1">
        <v>10.49</v>
      </c>
      <c r="E179" s="1">
        <v>10.63</v>
      </c>
      <c r="F179" s="27">
        <v>12</v>
      </c>
      <c r="O179" s="1"/>
      <c r="P179" s="1"/>
      <c r="R179" s="5"/>
      <c r="S179" s="5"/>
      <c r="Y179" s="119"/>
      <c r="Z179" s="122"/>
      <c r="AA179" s="122"/>
      <c r="AB179" s="120"/>
      <c r="AC179" s="119"/>
      <c r="AD179" s="85"/>
    </row>
    <row r="180" spans="1:30" hidden="1" x14ac:dyDescent="0.2">
      <c r="A180" s="1" t="s">
        <v>120</v>
      </c>
      <c r="B180" s="27">
        <v>13.52</v>
      </c>
      <c r="C180" s="1">
        <v>13.93</v>
      </c>
      <c r="D180" s="27">
        <v>12.21</v>
      </c>
      <c r="E180" s="27">
        <v>12.37</v>
      </c>
      <c r="F180" s="27">
        <v>13.11</v>
      </c>
      <c r="G180" s="27"/>
      <c r="H180" s="27"/>
      <c r="O180" s="1"/>
      <c r="P180" s="1"/>
      <c r="R180" s="5"/>
      <c r="S180" s="5"/>
      <c r="Y180" s="121"/>
      <c r="Z180" s="121"/>
      <c r="AA180" s="119"/>
      <c r="AB180" s="119"/>
      <c r="AC180" s="119"/>
      <c r="AD180" s="85"/>
    </row>
    <row r="181" spans="1:30" hidden="1" x14ac:dyDescent="0.2">
      <c r="A181" s="1" t="s">
        <v>121</v>
      </c>
      <c r="B181" s="27">
        <v>17.22</v>
      </c>
      <c r="C181" s="1">
        <v>17.63</v>
      </c>
      <c r="D181" s="27">
        <v>16.600000000000001</v>
      </c>
      <c r="E181" s="27">
        <v>16.809999999999999</v>
      </c>
      <c r="F181" s="27">
        <v>16.809999999999999</v>
      </c>
      <c r="G181" s="27"/>
      <c r="H181" s="27"/>
      <c r="O181" s="1"/>
      <c r="P181" s="1"/>
      <c r="R181" s="5"/>
      <c r="S181" s="5"/>
      <c r="Y181" s="121"/>
      <c r="Z181" s="121"/>
      <c r="AA181" s="119"/>
      <c r="AB181" s="119"/>
      <c r="AC181" s="119"/>
      <c r="AD181" s="85"/>
    </row>
    <row r="182" spans="1:30" x14ac:dyDescent="0.2">
      <c r="X182" s="28"/>
      <c r="Y182" s="29"/>
      <c r="Z182" s="65"/>
      <c r="AA182" s="75"/>
      <c r="AB182" s="121"/>
      <c r="AC182" s="121"/>
    </row>
    <row r="183" spans="1:30" x14ac:dyDescent="0.2">
      <c r="X183" s="30" t="s">
        <v>173</v>
      </c>
      <c r="Y183" s="140" t="s">
        <v>217</v>
      </c>
      <c r="Z183" s="140"/>
      <c r="AA183" s="64" t="s">
        <v>129</v>
      </c>
      <c r="AB183" s="121"/>
      <c r="AC183" s="121"/>
    </row>
    <row r="184" spans="1:30" x14ac:dyDescent="0.2">
      <c r="D184" s="27"/>
      <c r="E184" s="27"/>
      <c r="O184" s="1"/>
      <c r="Q184" s="5"/>
      <c r="X184" s="30" t="s">
        <v>173</v>
      </c>
      <c r="Y184" s="131"/>
      <c r="Z184" s="131"/>
      <c r="AA184" s="64" t="s">
        <v>128</v>
      </c>
      <c r="AB184" s="121"/>
      <c r="AC184" s="121"/>
    </row>
    <row r="185" spans="1:30" x14ac:dyDescent="0.2">
      <c r="D185" s="27"/>
      <c r="E185" s="27"/>
      <c r="O185" s="1"/>
      <c r="Q185" s="5"/>
      <c r="X185" s="30" t="s">
        <v>173</v>
      </c>
      <c r="Y185" s="131"/>
      <c r="Z185" s="131"/>
      <c r="AA185" s="64" t="s">
        <v>172</v>
      </c>
      <c r="AB185" s="121"/>
      <c r="AC185" s="121"/>
    </row>
    <row r="186" spans="1:30" x14ac:dyDescent="0.2">
      <c r="D186" s="27"/>
      <c r="E186" s="27"/>
      <c r="O186" s="1"/>
      <c r="Q186" s="5"/>
      <c r="X186" s="30" t="s">
        <v>173</v>
      </c>
      <c r="Y186" s="131"/>
      <c r="Z186" s="131"/>
      <c r="AA186" s="64" t="s">
        <v>201</v>
      </c>
      <c r="AB186" s="121"/>
      <c r="AC186" s="121"/>
    </row>
    <row r="187" spans="1:30" x14ac:dyDescent="0.2">
      <c r="X187" s="30" t="s">
        <v>173</v>
      </c>
      <c r="Y187" s="131"/>
      <c r="Z187" s="131"/>
      <c r="AA187" s="64" t="s">
        <v>205</v>
      </c>
      <c r="AB187" s="121"/>
      <c r="AC187" s="137"/>
    </row>
    <row r="188" spans="1:30" x14ac:dyDescent="0.2">
      <c r="B188" s="27"/>
      <c r="C188" s="27"/>
      <c r="D188" s="27"/>
      <c r="X188" s="30" t="s">
        <v>173</v>
      </c>
      <c r="Y188" s="123"/>
      <c r="Z188" s="125"/>
      <c r="AA188" s="64" t="s">
        <v>204</v>
      </c>
      <c r="AB188" s="138"/>
      <c r="AC188" s="137"/>
    </row>
    <row r="189" spans="1:30" x14ac:dyDescent="0.2">
      <c r="B189" s="27"/>
      <c r="C189" s="27"/>
      <c r="D189" s="27"/>
    </row>
    <row r="190" spans="1:30" x14ac:dyDescent="0.2">
      <c r="B190" s="27"/>
      <c r="C190" s="27"/>
      <c r="D190" s="27"/>
    </row>
    <row r="191" spans="1:30" x14ac:dyDescent="0.2">
      <c r="B191" s="27"/>
      <c r="C191" s="27"/>
      <c r="D191" s="27"/>
    </row>
    <row r="192" spans="1:30" x14ac:dyDescent="0.2">
      <c r="B192" s="27"/>
      <c r="C192" s="27"/>
      <c r="D192" s="27"/>
    </row>
    <row r="193" spans="2:4" x14ac:dyDescent="0.2">
      <c r="B193" s="27"/>
      <c r="C193" s="27"/>
      <c r="D193" s="27"/>
    </row>
    <row r="194" spans="2:4" x14ac:dyDescent="0.2">
      <c r="B194" s="27"/>
      <c r="C194" s="27"/>
      <c r="D194" s="27"/>
    </row>
    <row r="195" spans="2:4" x14ac:dyDescent="0.2">
      <c r="B195" s="27"/>
      <c r="C195" s="27"/>
      <c r="D195" s="27"/>
    </row>
    <row r="196" spans="2:4" x14ac:dyDescent="0.2">
      <c r="B196" s="27"/>
      <c r="C196" s="27"/>
      <c r="D196" s="27"/>
    </row>
    <row r="197" spans="2:4" x14ac:dyDescent="0.2">
      <c r="B197" s="27"/>
      <c r="C197" s="27"/>
      <c r="D197" s="27"/>
    </row>
    <row r="198" spans="2:4" x14ac:dyDescent="0.2">
      <c r="B198" s="27"/>
      <c r="C198" s="27"/>
      <c r="D198" s="27"/>
    </row>
    <row r="199" spans="2:4" x14ac:dyDescent="0.2">
      <c r="B199" s="27"/>
      <c r="C199" s="27"/>
      <c r="D199" s="27"/>
    </row>
    <row r="200" spans="2:4" x14ac:dyDescent="0.2">
      <c r="B200" s="27"/>
      <c r="C200" s="27"/>
      <c r="D200" s="27"/>
    </row>
    <row r="201" spans="2:4" x14ac:dyDescent="0.2">
      <c r="B201" s="27"/>
      <c r="C201" s="27"/>
      <c r="D201" s="27"/>
    </row>
    <row r="202" spans="2:4" x14ac:dyDescent="0.2">
      <c r="B202" s="27"/>
      <c r="C202" s="27"/>
      <c r="D202" s="27"/>
    </row>
    <row r="203" spans="2:4" x14ac:dyDescent="0.2">
      <c r="B203" s="27"/>
      <c r="C203" s="27"/>
      <c r="D203" s="27"/>
    </row>
    <row r="204" spans="2:4" x14ac:dyDescent="0.2">
      <c r="B204" s="27"/>
      <c r="C204" s="27"/>
      <c r="D204" s="27"/>
    </row>
    <row r="205" spans="2:4" x14ac:dyDescent="0.2">
      <c r="B205" s="27"/>
      <c r="C205" s="27"/>
      <c r="D205" s="27"/>
    </row>
    <row r="206" spans="2:4" x14ac:dyDescent="0.2">
      <c r="B206" s="27"/>
      <c r="C206" s="27"/>
      <c r="D206" s="27"/>
    </row>
    <row r="207" spans="2:4" x14ac:dyDescent="0.2">
      <c r="B207" s="27"/>
      <c r="C207" s="27"/>
      <c r="D207" s="27"/>
    </row>
    <row r="208" spans="2:4" x14ac:dyDescent="0.2">
      <c r="B208" s="27"/>
      <c r="C208" s="27"/>
      <c r="D208" s="27"/>
    </row>
    <row r="209" spans="2:4" x14ac:dyDescent="0.2">
      <c r="B209" s="27"/>
      <c r="C209" s="27"/>
      <c r="D209" s="27"/>
    </row>
    <row r="210" spans="2:4" x14ac:dyDescent="0.2">
      <c r="B210" s="27"/>
      <c r="C210" s="27"/>
      <c r="D210" s="27"/>
    </row>
    <row r="211" spans="2:4" x14ac:dyDescent="0.2">
      <c r="B211" s="27"/>
      <c r="C211" s="27"/>
      <c r="D211" s="27"/>
    </row>
    <row r="212" spans="2:4" x14ac:dyDescent="0.2">
      <c r="B212" s="27"/>
      <c r="C212" s="27"/>
      <c r="D212" s="27"/>
    </row>
    <row r="213" spans="2:4" x14ac:dyDescent="0.2">
      <c r="B213" s="27"/>
      <c r="C213" s="27"/>
      <c r="D213" s="27"/>
    </row>
    <row r="214" spans="2:4" x14ac:dyDescent="0.2">
      <c r="B214" s="27"/>
      <c r="C214" s="27"/>
      <c r="D214" s="27"/>
    </row>
    <row r="215" spans="2:4" x14ac:dyDescent="0.2">
      <c r="B215" s="27"/>
      <c r="C215" s="27"/>
      <c r="D215" s="27"/>
    </row>
    <row r="216" spans="2:4" x14ac:dyDescent="0.2">
      <c r="B216" s="27"/>
      <c r="C216" s="27"/>
      <c r="D216" s="27"/>
    </row>
    <row r="217" spans="2:4" x14ac:dyDescent="0.2">
      <c r="B217" s="27"/>
      <c r="C217" s="27"/>
      <c r="D217" s="27"/>
    </row>
    <row r="218" spans="2:4" x14ac:dyDescent="0.2">
      <c r="B218" s="27"/>
      <c r="C218" s="27"/>
      <c r="D218" s="27"/>
    </row>
    <row r="219" spans="2:4" x14ac:dyDescent="0.2">
      <c r="B219" s="27"/>
      <c r="C219" s="27"/>
      <c r="D219" s="27"/>
    </row>
    <row r="220" spans="2:4" x14ac:dyDescent="0.2">
      <c r="B220" s="27"/>
      <c r="C220" s="27"/>
      <c r="D220" s="27"/>
    </row>
    <row r="221" spans="2:4" x14ac:dyDescent="0.2">
      <c r="B221" s="27"/>
      <c r="C221" s="27"/>
      <c r="D221" s="27"/>
    </row>
    <row r="222" spans="2:4" x14ac:dyDescent="0.2">
      <c r="B222" s="27"/>
      <c r="C222" s="27"/>
      <c r="D222" s="27"/>
    </row>
    <row r="223" spans="2:4" x14ac:dyDescent="0.2">
      <c r="B223" s="27"/>
      <c r="C223" s="27"/>
      <c r="D223" s="27"/>
    </row>
    <row r="224" spans="2:4" x14ac:dyDescent="0.2">
      <c r="B224" s="27"/>
      <c r="C224" s="27"/>
      <c r="D224" s="27"/>
    </row>
    <row r="225" spans="2:4" x14ac:dyDescent="0.2">
      <c r="B225" s="27"/>
      <c r="C225" s="27"/>
      <c r="D225" s="27"/>
    </row>
    <row r="226" spans="2:4" x14ac:dyDescent="0.2">
      <c r="B226" s="27"/>
      <c r="C226" s="27"/>
      <c r="D226" s="27"/>
    </row>
    <row r="227" spans="2:4" x14ac:dyDescent="0.2">
      <c r="B227" s="27"/>
      <c r="C227" s="27"/>
      <c r="D227" s="27"/>
    </row>
    <row r="228" spans="2:4" x14ac:dyDescent="0.2">
      <c r="B228" s="27"/>
      <c r="C228" s="27"/>
      <c r="D228" s="27"/>
    </row>
    <row r="229" spans="2:4" x14ac:dyDescent="0.2">
      <c r="B229" s="27"/>
      <c r="C229" s="27"/>
      <c r="D229" s="27"/>
    </row>
    <row r="230" spans="2:4" x14ac:dyDescent="0.2">
      <c r="B230" s="27"/>
      <c r="C230" s="27"/>
      <c r="D230" s="27"/>
    </row>
    <row r="231" spans="2:4" x14ac:dyDescent="0.2">
      <c r="B231" s="27"/>
      <c r="C231" s="27"/>
      <c r="D231" s="27"/>
    </row>
    <row r="232" spans="2:4" x14ac:dyDescent="0.2">
      <c r="B232" s="27"/>
      <c r="C232" s="27"/>
      <c r="D232" s="27"/>
    </row>
    <row r="233" spans="2:4" x14ac:dyDescent="0.2">
      <c r="B233" s="27"/>
      <c r="C233" s="27"/>
      <c r="D233" s="27"/>
    </row>
    <row r="234" spans="2:4" x14ac:dyDescent="0.2">
      <c r="B234" s="27"/>
      <c r="C234" s="27"/>
      <c r="D234" s="27"/>
    </row>
    <row r="235" spans="2:4" x14ac:dyDescent="0.2">
      <c r="B235" s="27"/>
      <c r="C235" s="27"/>
      <c r="D235" s="27"/>
    </row>
    <row r="236" spans="2:4" x14ac:dyDescent="0.2">
      <c r="B236" s="27"/>
      <c r="C236" s="27"/>
      <c r="D236" s="27"/>
    </row>
    <row r="237" spans="2:4" x14ac:dyDescent="0.2">
      <c r="B237" s="27"/>
      <c r="C237" s="27"/>
      <c r="D237" s="27"/>
    </row>
    <row r="238" spans="2:4" x14ac:dyDescent="0.2">
      <c r="B238" s="27"/>
      <c r="C238" s="27"/>
      <c r="D238" s="27"/>
    </row>
    <row r="239" spans="2:4" x14ac:dyDescent="0.2">
      <c r="B239" s="27"/>
      <c r="C239" s="27"/>
      <c r="D239" s="27"/>
    </row>
    <row r="240" spans="2:4" x14ac:dyDescent="0.2">
      <c r="B240" s="27"/>
      <c r="C240" s="27"/>
      <c r="D240" s="27"/>
    </row>
    <row r="241" spans="2:4" x14ac:dyDescent="0.2">
      <c r="B241" s="27"/>
      <c r="C241" s="27"/>
      <c r="D241" s="27"/>
    </row>
    <row r="242" spans="2:4" x14ac:dyDescent="0.2">
      <c r="B242" s="27"/>
      <c r="C242" s="27"/>
      <c r="D242" s="27"/>
    </row>
    <row r="243" spans="2:4" x14ac:dyDescent="0.2">
      <c r="B243" s="27"/>
      <c r="C243" s="27"/>
      <c r="D243" s="27"/>
    </row>
    <row r="244" spans="2:4" x14ac:dyDescent="0.2">
      <c r="B244" s="27"/>
      <c r="C244" s="27"/>
      <c r="D244" s="27"/>
    </row>
    <row r="245" spans="2:4" x14ac:dyDescent="0.2">
      <c r="B245" s="27"/>
      <c r="C245" s="27"/>
      <c r="D245" s="27"/>
    </row>
    <row r="246" spans="2:4" x14ac:dyDescent="0.2">
      <c r="B246" s="27"/>
      <c r="C246" s="27"/>
      <c r="D246" s="27"/>
    </row>
    <row r="247" spans="2:4" x14ac:dyDescent="0.2">
      <c r="B247" s="27"/>
      <c r="C247" s="27"/>
      <c r="D247" s="27"/>
    </row>
    <row r="248" spans="2:4" x14ac:dyDescent="0.2">
      <c r="B248" s="27"/>
      <c r="C248" s="27"/>
      <c r="D248" s="27"/>
    </row>
    <row r="249" spans="2:4" x14ac:dyDescent="0.2">
      <c r="B249" s="27"/>
      <c r="C249" s="27"/>
      <c r="D249" s="27"/>
    </row>
    <row r="250" spans="2:4" x14ac:dyDescent="0.2">
      <c r="B250" s="27"/>
      <c r="C250" s="27"/>
      <c r="D250" s="27"/>
    </row>
    <row r="251" spans="2:4" x14ac:dyDescent="0.2">
      <c r="B251" s="27"/>
      <c r="C251" s="27"/>
      <c r="D251" s="27"/>
    </row>
    <row r="252" spans="2:4" x14ac:dyDescent="0.2">
      <c r="B252" s="27"/>
      <c r="C252" s="27"/>
      <c r="D252" s="27"/>
    </row>
    <row r="253" spans="2:4" x14ac:dyDescent="0.2">
      <c r="B253" s="27"/>
      <c r="C253" s="27"/>
      <c r="D253" s="27"/>
    </row>
    <row r="254" spans="2:4" x14ac:dyDescent="0.2">
      <c r="B254" s="27"/>
      <c r="C254" s="27"/>
      <c r="D254" s="27"/>
    </row>
    <row r="255" spans="2:4" x14ac:dyDescent="0.2">
      <c r="B255" s="27"/>
      <c r="C255" s="27"/>
      <c r="D255" s="27"/>
    </row>
    <row r="256" spans="2:4" x14ac:dyDescent="0.2">
      <c r="B256" s="27"/>
      <c r="C256" s="27"/>
      <c r="D256" s="27"/>
    </row>
    <row r="257" spans="2:4" x14ac:dyDescent="0.2">
      <c r="B257" s="27"/>
      <c r="C257" s="27"/>
      <c r="D257" s="27"/>
    </row>
    <row r="258" spans="2:4" x14ac:dyDescent="0.2">
      <c r="B258" s="27"/>
      <c r="C258" s="27"/>
      <c r="D258" s="27"/>
    </row>
    <row r="259" spans="2:4" x14ac:dyDescent="0.2">
      <c r="B259" s="27"/>
      <c r="C259" s="27"/>
      <c r="D259" s="27"/>
    </row>
    <row r="260" spans="2:4" x14ac:dyDescent="0.2">
      <c r="B260" s="27"/>
      <c r="C260" s="27"/>
      <c r="D260" s="27"/>
    </row>
    <row r="261" spans="2:4" x14ac:dyDescent="0.2">
      <c r="B261" s="27"/>
      <c r="C261" s="27"/>
      <c r="D261" s="27"/>
    </row>
    <row r="262" spans="2:4" x14ac:dyDescent="0.2">
      <c r="B262" s="27"/>
      <c r="C262" s="27"/>
      <c r="D262" s="27"/>
    </row>
    <row r="263" spans="2:4" x14ac:dyDescent="0.2">
      <c r="B263" s="27"/>
      <c r="C263" s="27"/>
      <c r="D263" s="27"/>
    </row>
    <row r="264" spans="2:4" x14ac:dyDescent="0.2">
      <c r="B264" s="27"/>
      <c r="C264" s="27"/>
      <c r="D264" s="27"/>
    </row>
    <row r="265" spans="2:4" x14ac:dyDescent="0.2">
      <c r="B265" s="27"/>
      <c r="C265" s="27"/>
      <c r="D265" s="27"/>
    </row>
    <row r="266" spans="2:4" x14ac:dyDescent="0.2">
      <c r="B266" s="27"/>
      <c r="C266" s="27"/>
      <c r="D266" s="27"/>
    </row>
    <row r="267" spans="2:4" x14ac:dyDescent="0.2">
      <c r="B267" s="27"/>
      <c r="C267" s="27"/>
      <c r="D267" s="27"/>
    </row>
    <row r="268" spans="2:4" x14ac:dyDescent="0.2">
      <c r="B268" s="27"/>
      <c r="C268" s="27"/>
      <c r="D268" s="27"/>
    </row>
    <row r="269" spans="2:4" x14ac:dyDescent="0.2">
      <c r="B269" s="27"/>
      <c r="C269" s="27"/>
      <c r="D269" s="27"/>
    </row>
    <row r="270" spans="2:4" x14ac:dyDescent="0.2">
      <c r="B270" s="27"/>
      <c r="C270" s="27"/>
      <c r="D270" s="27"/>
    </row>
    <row r="271" spans="2:4" x14ac:dyDescent="0.2">
      <c r="B271" s="27"/>
      <c r="C271" s="27"/>
      <c r="D271" s="27"/>
    </row>
    <row r="272" spans="2:4" x14ac:dyDescent="0.2">
      <c r="B272" s="27"/>
      <c r="C272" s="27"/>
      <c r="D272" s="27"/>
    </row>
    <row r="273" spans="2:4" x14ac:dyDescent="0.2">
      <c r="B273" s="27"/>
      <c r="C273" s="27"/>
      <c r="D273" s="27"/>
    </row>
    <row r="274" spans="2:4" x14ac:dyDescent="0.2">
      <c r="B274" s="27"/>
      <c r="C274" s="27"/>
      <c r="D274" s="27"/>
    </row>
    <row r="275" spans="2:4" x14ac:dyDescent="0.2">
      <c r="B275" s="27"/>
      <c r="C275" s="27"/>
      <c r="D275" s="27"/>
    </row>
    <row r="276" spans="2:4" x14ac:dyDescent="0.2">
      <c r="B276" s="27"/>
      <c r="C276" s="27"/>
      <c r="D276" s="27"/>
    </row>
    <row r="277" spans="2:4" x14ac:dyDescent="0.2">
      <c r="B277" s="27"/>
      <c r="C277" s="27"/>
      <c r="D277" s="27"/>
    </row>
    <row r="278" spans="2:4" x14ac:dyDescent="0.2">
      <c r="B278" s="27"/>
      <c r="C278" s="27"/>
      <c r="D278" s="27"/>
    </row>
    <row r="279" spans="2:4" x14ac:dyDescent="0.2">
      <c r="B279" s="27"/>
      <c r="C279" s="27"/>
      <c r="D279" s="27"/>
    </row>
    <row r="280" spans="2:4" x14ac:dyDescent="0.2">
      <c r="B280" s="27"/>
      <c r="C280" s="27"/>
      <c r="D280" s="27"/>
    </row>
    <row r="281" spans="2:4" x14ac:dyDescent="0.2">
      <c r="B281" s="27"/>
      <c r="C281" s="27"/>
      <c r="D281" s="27"/>
    </row>
    <row r="282" spans="2:4" x14ac:dyDescent="0.2">
      <c r="B282" s="27"/>
      <c r="C282" s="27"/>
      <c r="D282" s="27"/>
    </row>
  </sheetData>
  <sheetProtection algorithmName="SHA-512" hashValue="+0tiOa76sdCn9wsIg28NBo+H0PfHr0SP/5eSqaTrlxrp+cJlHm81ImxIMDMXRYclPMZbS9If15f4ttc/QeesYA==" saltValue="nxiG1SXDxjVWjfXxRIpLUA==" spinCount="100000" sheet="1" objects="1" scenarios="1"/>
  <sortState ref="A157:AB178">
    <sortCondition ref="A157:A178"/>
  </sortState>
  <dataConsolidate/>
  <mergeCells count="9">
    <mergeCell ref="Y183:Z183"/>
    <mergeCell ref="Y19:Z19"/>
    <mergeCell ref="Y20:Z20"/>
    <mergeCell ref="Y21:Z21"/>
    <mergeCell ref="A1:U1"/>
    <mergeCell ref="G7:H7"/>
    <mergeCell ref="A16:Q16"/>
    <mergeCell ref="Y17:Z17"/>
    <mergeCell ref="Y18:Z18"/>
  </mergeCells>
  <conditionalFormatting sqref="G8:G15">
    <cfRule type="expression" dxfId="0" priority="1" stopIfTrue="1">
      <formula>G8=0</formula>
    </cfRule>
  </conditionalFormatting>
  <dataValidations count="7">
    <dataValidation type="list" allowBlank="1" showInputMessage="1" showErrorMessage="1" sqref="WVL983075:WVL983082 E65571:E65578 IZ65571:IZ65578 SV65571:SV65578 ACR65571:ACR65578 AMN65571:AMN65578 AWJ65571:AWJ65578 BGF65571:BGF65578 BQB65571:BQB65578 BZX65571:BZX65578 CJT65571:CJT65578 CTP65571:CTP65578 DDL65571:DDL65578 DNH65571:DNH65578 DXD65571:DXD65578 EGZ65571:EGZ65578 EQV65571:EQV65578 FAR65571:FAR65578 FKN65571:FKN65578 FUJ65571:FUJ65578 GEF65571:GEF65578 GOB65571:GOB65578 GXX65571:GXX65578 HHT65571:HHT65578 HRP65571:HRP65578 IBL65571:IBL65578 ILH65571:ILH65578 IVD65571:IVD65578 JEZ65571:JEZ65578 JOV65571:JOV65578 JYR65571:JYR65578 KIN65571:KIN65578 KSJ65571:KSJ65578 LCF65571:LCF65578 LMB65571:LMB65578 LVX65571:LVX65578 MFT65571:MFT65578 MPP65571:MPP65578 MZL65571:MZL65578 NJH65571:NJH65578 NTD65571:NTD65578 OCZ65571:OCZ65578 OMV65571:OMV65578 OWR65571:OWR65578 PGN65571:PGN65578 PQJ65571:PQJ65578 QAF65571:QAF65578 QKB65571:QKB65578 QTX65571:QTX65578 RDT65571:RDT65578 RNP65571:RNP65578 RXL65571:RXL65578 SHH65571:SHH65578 SRD65571:SRD65578 TAZ65571:TAZ65578 TKV65571:TKV65578 TUR65571:TUR65578 UEN65571:UEN65578 UOJ65571:UOJ65578 UYF65571:UYF65578 VIB65571:VIB65578 VRX65571:VRX65578 WBT65571:WBT65578 WLP65571:WLP65578 WVL65571:WVL65578 E131107:E131114 IZ131107:IZ131114 SV131107:SV131114 ACR131107:ACR131114 AMN131107:AMN131114 AWJ131107:AWJ131114 BGF131107:BGF131114 BQB131107:BQB131114 BZX131107:BZX131114 CJT131107:CJT131114 CTP131107:CTP131114 DDL131107:DDL131114 DNH131107:DNH131114 DXD131107:DXD131114 EGZ131107:EGZ131114 EQV131107:EQV131114 FAR131107:FAR131114 FKN131107:FKN131114 FUJ131107:FUJ131114 GEF131107:GEF131114 GOB131107:GOB131114 GXX131107:GXX131114 HHT131107:HHT131114 HRP131107:HRP131114 IBL131107:IBL131114 ILH131107:ILH131114 IVD131107:IVD131114 JEZ131107:JEZ131114 JOV131107:JOV131114 JYR131107:JYR131114 KIN131107:KIN131114 KSJ131107:KSJ131114 LCF131107:LCF131114 LMB131107:LMB131114 LVX131107:LVX131114 MFT131107:MFT131114 MPP131107:MPP131114 MZL131107:MZL131114 NJH131107:NJH131114 NTD131107:NTD131114 OCZ131107:OCZ131114 OMV131107:OMV131114 OWR131107:OWR131114 PGN131107:PGN131114 PQJ131107:PQJ131114 QAF131107:QAF131114 QKB131107:QKB131114 QTX131107:QTX131114 RDT131107:RDT131114 RNP131107:RNP131114 RXL131107:RXL131114 SHH131107:SHH131114 SRD131107:SRD131114 TAZ131107:TAZ131114 TKV131107:TKV131114 TUR131107:TUR131114 UEN131107:UEN131114 UOJ131107:UOJ131114 UYF131107:UYF131114 VIB131107:VIB131114 VRX131107:VRX131114 WBT131107:WBT131114 WLP131107:WLP131114 WVL131107:WVL131114 E196643:E196650 IZ196643:IZ196650 SV196643:SV196650 ACR196643:ACR196650 AMN196643:AMN196650 AWJ196643:AWJ196650 BGF196643:BGF196650 BQB196643:BQB196650 BZX196643:BZX196650 CJT196643:CJT196650 CTP196643:CTP196650 DDL196643:DDL196650 DNH196643:DNH196650 DXD196643:DXD196650 EGZ196643:EGZ196650 EQV196643:EQV196650 FAR196643:FAR196650 FKN196643:FKN196650 FUJ196643:FUJ196650 GEF196643:GEF196650 GOB196643:GOB196650 GXX196643:GXX196650 HHT196643:HHT196650 HRP196643:HRP196650 IBL196643:IBL196650 ILH196643:ILH196650 IVD196643:IVD196650 JEZ196643:JEZ196650 JOV196643:JOV196650 JYR196643:JYR196650 KIN196643:KIN196650 KSJ196643:KSJ196650 LCF196643:LCF196650 LMB196643:LMB196650 LVX196643:LVX196650 MFT196643:MFT196650 MPP196643:MPP196650 MZL196643:MZL196650 NJH196643:NJH196650 NTD196643:NTD196650 OCZ196643:OCZ196650 OMV196643:OMV196650 OWR196643:OWR196650 PGN196643:PGN196650 PQJ196643:PQJ196650 QAF196643:QAF196650 QKB196643:QKB196650 QTX196643:QTX196650 RDT196643:RDT196650 RNP196643:RNP196650 RXL196643:RXL196650 SHH196643:SHH196650 SRD196643:SRD196650 TAZ196643:TAZ196650 TKV196643:TKV196650 TUR196643:TUR196650 UEN196643:UEN196650 UOJ196643:UOJ196650 UYF196643:UYF196650 VIB196643:VIB196650 VRX196643:VRX196650 WBT196643:WBT196650 WLP196643:WLP196650 WVL196643:WVL196650 E262179:E262186 IZ262179:IZ262186 SV262179:SV262186 ACR262179:ACR262186 AMN262179:AMN262186 AWJ262179:AWJ262186 BGF262179:BGF262186 BQB262179:BQB262186 BZX262179:BZX262186 CJT262179:CJT262186 CTP262179:CTP262186 DDL262179:DDL262186 DNH262179:DNH262186 DXD262179:DXD262186 EGZ262179:EGZ262186 EQV262179:EQV262186 FAR262179:FAR262186 FKN262179:FKN262186 FUJ262179:FUJ262186 GEF262179:GEF262186 GOB262179:GOB262186 GXX262179:GXX262186 HHT262179:HHT262186 HRP262179:HRP262186 IBL262179:IBL262186 ILH262179:ILH262186 IVD262179:IVD262186 JEZ262179:JEZ262186 JOV262179:JOV262186 JYR262179:JYR262186 KIN262179:KIN262186 KSJ262179:KSJ262186 LCF262179:LCF262186 LMB262179:LMB262186 LVX262179:LVX262186 MFT262179:MFT262186 MPP262179:MPP262186 MZL262179:MZL262186 NJH262179:NJH262186 NTD262179:NTD262186 OCZ262179:OCZ262186 OMV262179:OMV262186 OWR262179:OWR262186 PGN262179:PGN262186 PQJ262179:PQJ262186 QAF262179:QAF262186 QKB262179:QKB262186 QTX262179:QTX262186 RDT262179:RDT262186 RNP262179:RNP262186 RXL262179:RXL262186 SHH262179:SHH262186 SRD262179:SRD262186 TAZ262179:TAZ262186 TKV262179:TKV262186 TUR262179:TUR262186 UEN262179:UEN262186 UOJ262179:UOJ262186 UYF262179:UYF262186 VIB262179:VIB262186 VRX262179:VRX262186 WBT262179:WBT262186 WLP262179:WLP262186 WVL262179:WVL262186 E327715:E327722 IZ327715:IZ327722 SV327715:SV327722 ACR327715:ACR327722 AMN327715:AMN327722 AWJ327715:AWJ327722 BGF327715:BGF327722 BQB327715:BQB327722 BZX327715:BZX327722 CJT327715:CJT327722 CTP327715:CTP327722 DDL327715:DDL327722 DNH327715:DNH327722 DXD327715:DXD327722 EGZ327715:EGZ327722 EQV327715:EQV327722 FAR327715:FAR327722 FKN327715:FKN327722 FUJ327715:FUJ327722 GEF327715:GEF327722 GOB327715:GOB327722 GXX327715:GXX327722 HHT327715:HHT327722 HRP327715:HRP327722 IBL327715:IBL327722 ILH327715:ILH327722 IVD327715:IVD327722 JEZ327715:JEZ327722 JOV327715:JOV327722 JYR327715:JYR327722 KIN327715:KIN327722 KSJ327715:KSJ327722 LCF327715:LCF327722 LMB327715:LMB327722 LVX327715:LVX327722 MFT327715:MFT327722 MPP327715:MPP327722 MZL327715:MZL327722 NJH327715:NJH327722 NTD327715:NTD327722 OCZ327715:OCZ327722 OMV327715:OMV327722 OWR327715:OWR327722 PGN327715:PGN327722 PQJ327715:PQJ327722 QAF327715:QAF327722 QKB327715:QKB327722 QTX327715:QTX327722 RDT327715:RDT327722 RNP327715:RNP327722 RXL327715:RXL327722 SHH327715:SHH327722 SRD327715:SRD327722 TAZ327715:TAZ327722 TKV327715:TKV327722 TUR327715:TUR327722 UEN327715:UEN327722 UOJ327715:UOJ327722 UYF327715:UYF327722 VIB327715:VIB327722 VRX327715:VRX327722 WBT327715:WBT327722 WLP327715:WLP327722 WVL327715:WVL327722 E393251:E393258 IZ393251:IZ393258 SV393251:SV393258 ACR393251:ACR393258 AMN393251:AMN393258 AWJ393251:AWJ393258 BGF393251:BGF393258 BQB393251:BQB393258 BZX393251:BZX393258 CJT393251:CJT393258 CTP393251:CTP393258 DDL393251:DDL393258 DNH393251:DNH393258 DXD393251:DXD393258 EGZ393251:EGZ393258 EQV393251:EQV393258 FAR393251:FAR393258 FKN393251:FKN393258 FUJ393251:FUJ393258 GEF393251:GEF393258 GOB393251:GOB393258 GXX393251:GXX393258 HHT393251:HHT393258 HRP393251:HRP393258 IBL393251:IBL393258 ILH393251:ILH393258 IVD393251:IVD393258 JEZ393251:JEZ393258 JOV393251:JOV393258 JYR393251:JYR393258 KIN393251:KIN393258 KSJ393251:KSJ393258 LCF393251:LCF393258 LMB393251:LMB393258 LVX393251:LVX393258 MFT393251:MFT393258 MPP393251:MPP393258 MZL393251:MZL393258 NJH393251:NJH393258 NTD393251:NTD393258 OCZ393251:OCZ393258 OMV393251:OMV393258 OWR393251:OWR393258 PGN393251:PGN393258 PQJ393251:PQJ393258 QAF393251:QAF393258 QKB393251:QKB393258 QTX393251:QTX393258 RDT393251:RDT393258 RNP393251:RNP393258 RXL393251:RXL393258 SHH393251:SHH393258 SRD393251:SRD393258 TAZ393251:TAZ393258 TKV393251:TKV393258 TUR393251:TUR393258 UEN393251:UEN393258 UOJ393251:UOJ393258 UYF393251:UYF393258 VIB393251:VIB393258 VRX393251:VRX393258 WBT393251:WBT393258 WLP393251:WLP393258 WVL393251:WVL393258 E458787:E458794 IZ458787:IZ458794 SV458787:SV458794 ACR458787:ACR458794 AMN458787:AMN458794 AWJ458787:AWJ458794 BGF458787:BGF458794 BQB458787:BQB458794 BZX458787:BZX458794 CJT458787:CJT458794 CTP458787:CTP458794 DDL458787:DDL458794 DNH458787:DNH458794 DXD458787:DXD458794 EGZ458787:EGZ458794 EQV458787:EQV458794 FAR458787:FAR458794 FKN458787:FKN458794 FUJ458787:FUJ458794 GEF458787:GEF458794 GOB458787:GOB458794 GXX458787:GXX458794 HHT458787:HHT458794 HRP458787:HRP458794 IBL458787:IBL458794 ILH458787:ILH458794 IVD458787:IVD458794 JEZ458787:JEZ458794 JOV458787:JOV458794 JYR458787:JYR458794 KIN458787:KIN458794 KSJ458787:KSJ458794 LCF458787:LCF458794 LMB458787:LMB458794 LVX458787:LVX458794 MFT458787:MFT458794 MPP458787:MPP458794 MZL458787:MZL458794 NJH458787:NJH458794 NTD458787:NTD458794 OCZ458787:OCZ458794 OMV458787:OMV458794 OWR458787:OWR458794 PGN458787:PGN458794 PQJ458787:PQJ458794 QAF458787:QAF458794 QKB458787:QKB458794 QTX458787:QTX458794 RDT458787:RDT458794 RNP458787:RNP458794 RXL458787:RXL458794 SHH458787:SHH458794 SRD458787:SRD458794 TAZ458787:TAZ458794 TKV458787:TKV458794 TUR458787:TUR458794 UEN458787:UEN458794 UOJ458787:UOJ458794 UYF458787:UYF458794 VIB458787:VIB458794 VRX458787:VRX458794 WBT458787:WBT458794 WLP458787:WLP458794 WVL458787:WVL458794 E524323:E524330 IZ524323:IZ524330 SV524323:SV524330 ACR524323:ACR524330 AMN524323:AMN524330 AWJ524323:AWJ524330 BGF524323:BGF524330 BQB524323:BQB524330 BZX524323:BZX524330 CJT524323:CJT524330 CTP524323:CTP524330 DDL524323:DDL524330 DNH524323:DNH524330 DXD524323:DXD524330 EGZ524323:EGZ524330 EQV524323:EQV524330 FAR524323:FAR524330 FKN524323:FKN524330 FUJ524323:FUJ524330 GEF524323:GEF524330 GOB524323:GOB524330 GXX524323:GXX524330 HHT524323:HHT524330 HRP524323:HRP524330 IBL524323:IBL524330 ILH524323:ILH524330 IVD524323:IVD524330 JEZ524323:JEZ524330 JOV524323:JOV524330 JYR524323:JYR524330 KIN524323:KIN524330 KSJ524323:KSJ524330 LCF524323:LCF524330 LMB524323:LMB524330 LVX524323:LVX524330 MFT524323:MFT524330 MPP524323:MPP524330 MZL524323:MZL524330 NJH524323:NJH524330 NTD524323:NTD524330 OCZ524323:OCZ524330 OMV524323:OMV524330 OWR524323:OWR524330 PGN524323:PGN524330 PQJ524323:PQJ524330 QAF524323:QAF524330 QKB524323:QKB524330 QTX524323:QTX524330 RDT524323:RDT524330 RNP524323:RNP524330 RXL524323:RXL524330 SHH524323:SHH524330 SRD524323:SRD524330 TAZ524323:TAZ524330 TKV524323:TKV524330 TUR524323:TUR524330 UEN524323:UEN524330 UOJ524323:UOJ524330 UYF524323:UYF524330 VIB524323:VIB524330 VRX524323:VRX524330 WBT524323:WBT524330 WLP524323:WLP524330 WVL524323:WVL524330 E589859:E589866 IZ589859:IZ589866 SV589859:SV589866 ACR589859:ACR589866 AMN589859:AMN589866 AWJ589859:AWJ589866 BGF589859:BGF589866 BQB589859:BQB589866 BZX589859:BZX589866 CJT589859:CJT589866 CTP589859:CTP589866 DDL589859:DDL589866 DNH589859:DNH589866 DXD589859:DXD589866 EGZ589859:EGZ589866 EQV589859:EQV589866 FAR589859:FAR589866 FKN589859:FKN589866 FUJ589859:FUJ589866 GEF589859:GEF589866 GOB589859:GOB589866 GXX589859:GXX589866 HHT589859:HHT589866 HRP589859:HRP589866 IBL589859:IBL589866 ILH589859:ILH589866 IVD589859:IVD589866 JEZ589859:JEZ589866 JOV589859:JOV589866 JYR589859:JYR589866 KIN589859:KIN589866 KSJ589859:KSJ589866 LCF589859:LCF589866 LMB589859:LMB589866 LVX589859:LVX589866 MFT589859:MFT589866 MPP589859:MPP589866 MZL589859:MZL589866 NJH589859:NJH589866 NTD589859:NTD589866 OCZ589859:OCZ589866 OMV589859:OMV589866 OWR589859:OWR589866 PGN589859:PGN589866 PQJ589859:PQJ589866 QAF589859:QAF589866 QKB589859:QKB589866 QTX589859:QTX589866 RDT589859:RDT589866 RNP589859:RNP589866 RXL589859:RXL589866 SHH589859:SHH589866 SRD589859:SRD589866 TAZ589859:TAZ589866 TKV589859:TKV589866 TUR589859:TUR589866 UEN589859:UEN589866 UOJ589859:UOJ589866 UYF589859:UYF589866 VIB589859:VIB589866 VRX589859:VRX589866 WBT589859:WBT589866 WLP589859:WLP589866 WVL589859:WVL589866 E655395:E655402 IZ655395:IZ655402 SV655395:SV655402 ACR655395:ACR655402 AMN655395:AMN655402 AWJ655395:AWJ655402 BGF655395:BGF655402 BQB655395:BQB655402 BZX655395:BZX655402 CJT655395:CJT655402 CTP655395:CTP655402 DDL655395:DDL655402 DNH655395:DNH655402 DXD655395:DXD655402 EGZ655395:EGZ655402 EQV655395:EQV655402 FAR655395:FAR655402 FKN655395:FKN655402 FUJ655395:FUJ655402 GEF655395:GEF655402 GOB655395:GOB655402 GXX655395:GXX655402 HHT655395:HHT655402 HRP655395:HRP655402 IBL655395:IBL655402 ILH655395:ILH655402 IVD655395:IVD655402 JEZ655395:JEZ655402 JOV655395:JOV655402 JYR655395:JYR655402 KIN655395:KIN655402 KSJ655395:KSJ655402 LCF655395:LCF655402 LMB655395:LMB655402 LVX655395:LVX655402 MFT655395:MFT655402 MPP655395:MPP655402 MZL655395:MZL655402 NJH655395:NJH655402 NTD655395:NTD655402 OCZ655395:OCZ655402 OMV655395:OMV655402 OWR655395:OWR655402 PGN655395:PGN655402 PQJ655395:PQJ655402 QAF655395:QAF655402 QKB655395:QKB655402 QTX655395:QTX655402 RDT655395:RDT655402 RNP655395:RNP655402 RXL655395:RXL655402 SHH655395:SHH655402 SRD655395:SRD655402 TAZ655395:TAZ655402 TKV655395:TKV655402 TUR655395:TUR655402 UEN655395:UEN655402 UOJ655395:UOJ655402 UYF655395:UYF655402 VIB655395:VIB655402 VRX655395:VRX655402 WBT655395:WBT655402 WLP655395:WLP655402 WVL655395:WVL655402 E720931:E720938 IZ720931:IZ720938 SV720931:SV720938 ACR720931:ACR720938 AMN720931:AMN720938 AWJ720931:AWJ720938 BGF720931:BGF720938 BQB720931:BQB720938 BZX720931:BZX720938 CJT720931:CJT720938 CTP720931:CTP720938 DDL720931:DDL720938 DNH720931:DNH720938 DXD720931:DXD720938 EGZ720931:EGZ720938 EQV720931:EQV720938 FAR720931:FAR720938 FKN720931:FKN720938 FUJ720931:FUJ720938 GEF720931:GEF720938 GOB720931:GOB720938 GXX720931:GXX720938 HHT720931:HHT720938 HRP720931:HRP720938 IBL720931:IBL720938 ILH720931:ILH720938 IVD720931:IVD720938 JEZ720931:JEZ720938 JOV720931:JOV720938 JYR720931:JYR720938 KIN720931:KIN720938 KSJ720931:KSJ720938 LCF720931:LCF720938 LMB720931:LMB720938 LVX720931:LVX720938 MFT720931:MFT720938 MPP720931:MPP720938 MZL720931:MZL720938 NJH720931:NJH720938 NTD720931:NTD720938 OCZ720931:OCZ720938 OMV720931:OMV720938 OWR720931:OWR720938 PGN720931:PGN720938 PQJ720931:PQJ720938 QAF720931:QAF720938 QKB720931:QKB720938 QTX720931:QTX720938 RDT720931:RDT720938 RNP720931:RNP720938 RXL720931:RXL720938 SHH720931:SHH720938 SRD720931:SRD720938 TAZ720931:TAZ720938 TKV720931:TKV720938 TUR720931:TUR720938 UEN720931:UEN720938 UOJ720931:UOJ720938 UYF720931:UYF720938 VIB720931:VIB720938 VRX720931:VRX720938 WBT720931:WBT720938 WLP720931:WLP720938 WVL720931:WVL720938 E786467:E786474 IZ786467:IZ786474 SV786467:SV786474 ACR786467:ACR786474 AMN786467:AMN786474 AWJ786467:AWJ786474 BGF786467:BGF786474 BQB786467:BQB786474 BZX786467:BZX786474 CJT786467:CJT786474 CTP786467:CTP786474 DDL786467:DDL786474 DNH786467:DNH786474 DXD786467:DXD786474 EGZ786467:EGZ786474 EQV786467:EQV786474 FAR786467:FAR786474 FKN786467:FKN786474 FUJ786467:FUJ786474 GEF786467:GEF786474 GOB786467:GOB786474 GXX786467:GXX786474 HHT786467:HHT786474 HRP786467:HRP786474 IBL786467:IBL786474 ILH786467:ILH786474 IVD786467:IVD786474 JEZ786467:JEZ786474 JOV786467:JOV786474 JYR786467:JYR786474 KIN786467:KIN786474 KSJ786467:KSJ786474 LCF786467:LCF786474 LMB786467:LMB786474 LVX786467:LVX786474 MFT786467:MFT786474 MPP786467:MPP786474 MZL786467:MZL786474 NJH786467:NJH786474 NTD786467:NTD786474 OCZ786467:OCZ786474 OMV786467:OMV786474 OWR786467:OWR786474 PGN786467:PGN786474 PQJ786467:PQJ786474 QAF786467:QAF786474 QKB786467:QKB786474 QTX786467:QTX786474 RDT786467:RDT786474 RNP786467:RNP786474 RXL786467:RXL786474 SHH786467:SHH786474 SRD786467:SRD786474 TAZ786467:TAZ786474 TKV786467:TKV786474 TUR786467:TUR786474 UEN786467:UEN786474 UOJ786467:UOJ786474 UYF786467:UYF786474 VIB786467:VIB786474 VRX786467:VRX786474 WBT786467:WBT786474 WLP786467:WLP786474 WVL786467:WVL786474 E852003:E852010 IZ852003:IZ852010 SV852003:SV852010 ACR852003:ACR852010 AMN852003:AMN852010 AWJ852003:AWJ852010 BGF852003:BGF852010 BQB852003:BQB852010 BZX852003:BZX852010 CJT852003:CJT852010 CTP852003:CTP852010 DDL852003:DDL852010 DNH852003:DNH852010 DXD852003:DXD852010 EGZ852003:EGZ852010 EQV852003:EQV852010 FAR852003:FAR852010 FKN852003:FKN852010 FUJ852003:FUJ852010 GEF852003:GEF852010 GOB852003:GOB852010 GXX852003:GXX852010 HHT852003:HHT852010 HRP852003:HRP852010 IBL852003:IBL852010 ILH852003:ILH852010 IVD852003:IVD852010 JEZ852003:JEZ852010 JOV852003:JOV852010 JYR852003:JYR852010 KIN852003:KIN852010 KSJ852003:KSJ852010 LCF852003:LCF852010 LMB852003:LMB852010 LVX852003:LVX852010 MFT852003:MFT852010 MPP852003:MPP852010 MZL852003:MZL852010 NJH852003:NJH852010 NTD852003:NTD852010 OCZ852003:OCZ852010 OMV852003:OMV852010 OWR852003:OWR852010 PGN852003:PGN852010 PQJ852003:PQJ852010 QAF852003:QAF852010 QKB852003:QKB852010 QTX852003:QTX852010 RDT852003:RDT852010 RNP852003:RNP852010 RXL852003:RXL852010 SHH852003:SHH852010 SRD852003:SRD852010 TAZ852003:TAZ852010 TKV852003:TKV852010 TUR852003:TUR852010 UEN852003:UEN852010 UOJ852003:UOJ852010 UYF852003:UYF852010 VIB852003:VIB852010 VRX852003:VRX852010 WBT852003:WBT852010 WLP852003:WLP852010 WVL852003:WVL852010 E917539:E917546 IZ917539:IZ917546 SV917539:SV917546 ACR917539:ACR917546 AMN917539:AMN917546 AWJ917539:AWJ917546 BGF917539:BGF917546 BQB917539:BQB917546 BZX917539:BZX917546 CJT917539:CJT917546 CTP917539:CTP917546 DDL917539:DDL917546 DNH917539:DNH917546 DXD917539:DXD917546 EGZ917539:EGZ917546 EQV917539:EQV917546 FAR917539:FAR917546 FKN917539:FKN917546 FUJ917539:FUJ917546 GEF917539:GEF917546 GOB917539:GOB917546 GXX917539:GXX917546 HHT917539:HHT917546 HRP917539:HRP917546 IBL917539:IBL917546 ILH917539:ILH917546 IVD917539:IVD917546 JEZ917539:JEZ917546 JOV917539:JOV917546 JYR917539:JYR917546 KIN917539:KIN917546 KSJ917539:KSJ917546 LCF917539:LCF917546 LMB917539:LMB917546 LVX917539:LVX917546 MFT917539:MFT917546 MPP917539:MPP917546 MZL917539:MZL917546 NJH917539:NJH917546 NTD917539:NTD917546 OCZ917539:OCZ917546 OMV917539:OMV917546 OWR917539:OWR917546 PGN917539:PGN917546 PQJ917539:PQJ917546 QAF917539:QAF917546 QKB917539:QKB917546 QTX917539:QTX917546 RDT917539:RDT917546 RNP917539:RNP917546 RXL917539:RXL917546 SHH917539:SHH917546 SRD917539:SRD917546 TAZ917539:TAZ917546 TKV917539:TKV917546 TUR917539:TUR917546 UEN917539:UEN917546 UOJ917539:UOJ917546 UYF917539:UYF917546 VIB917539:VIB917546 VRX917539:VRX917546 WBT917539:WBT917546 WLP917539:WLP917546 WVL917539:WVL917546 E983075:E983082 IZ983075:IZ983082 SV983075:SV983082 ACR983075:ACR983082 AMN983075:AMN983082 AWJ983075:AWJ983082 BGF983075:BGF983082 BQB983075:BQB983082 BZX983075:BZX983082 CJT983075:CJT983082 CTP983075:CTP983082 DDL983075:DDL983082 DNH983075:DNH983082 DXD983075:DXD983082 EGZ983075:EGZ983082 EQV983075:EQV983082 FAR983075:FAR983082 FKN983075:FKN983082 FUJ983075:FUJ983082 GEF983075:GEF983082 GOB983075:GOB983082 GXX983075:GXX983082 HHT983075:HHT983082 HRP983075:HRP983082 IBL983075:IBL983082 ILH983075:ILH983082 IVD983075:IVD983082 JEZ983075:JEZ983082 JOV983075:JOV983082 JYR983075:JYR983082 KIN983075:KIN983082 KSJ983075:KSJ983082 LCF983075:LCF983082 LMB983075:LMB983082 LVX983075:LVX983082 MFT983075:MFT983082 MPP983075:MPP983082 MZL983075:MZL983082 NJH983075:NJH983082 NTD983075:NTD983082 OCZ983075:OCZ983082 OMV983075:OMV983082 OWR983075:OWR983082 PGN983075:PGN983082 PQJ983075:PQJ983082 QAF983075:QAF983082 QKB983075:QKB983082 QTX983075:QTX983082 RDT983075:RDT983082 RNP983075:RNP983082 RXL983075:RXL983082 SHH983075:SHH983082 SRD983075:SRD983082 TAZ983075:TAZ983082 TKV983075:TKV983082 TUR983075:TUR983082 UEN983075:UEN983082 UOJ983075:UOJ983082 UYF983075:UYF983082 VIB983075:VIB983082 VRX983075:VRX983082 WBT983075:WBT983082 WLP983075:WLP983082 WVK8:WVK14 WVL15 WLO8:WLO14 WLP15 WBS8:WBS14 WBT15 VRW8:VRW14 VRX15 VIA8:VIA14 VIB15 UYE8:UYE14 UYF15 UOI8:UOI14 UOJ15 UEM8:UEM14 UEN15 TUQ8:TUQ14 TUR15 TKU8:TKU14 TKV15 TAY8:TAY14 TAZ15 SRC8:SRC14 SRD15 SHG8:SHG14 SHH15 RXK8:RXK14 RXL15 RNO8:RNO14 RNP15 RDS8:RDS14 RDT15 QTW8:QTW14 QTX15 QKA8:QKA14 QKB15 QAE8:QAE14 QAF15 PQI8:PQI14 PQJ15 PGM8:PGM14 PGN15 OWQ8:OWQ14 OWR15 OMU8:OMU14 OMV15 OCY8:OCY14 OCZ15 NTC8:NTC14 NTD15 NJG8:NJG14 NJH15 MZK8:MZK14 MZL15 MPO8:MPO14 MPP15 MFS8:MFS14 MFT15 LVW8:LVW14 LVX15 LMA8:LMA14 LMB15 LCE8:LCE14 LCF15 KSI8:KSI14 KSJ15 KIM8:KIM14 KIN15 JYQ8:JYQ14 JYR15 JOU8:JOU14 JOV15 JEY8:JEY14 JEZ15 IVC8:IVC14 IVD15 ILG8:ILG14 ILH15 IBK8:IBK14 IBL15 HRO8:HRO14 HRP15 HHS8:HHS14 HHT15 GXW8:GXW14 GXX15 GOA8:GOA14 GOB15 GEE8:GEE14 GEF15 FUI8:FUI14 FUJ15 FKM8:FKM14 FKN15 FAQ8:FAQ14 FAR15 EQU8:EQU14 EQV15 EGY8:EGY14 EGZ15 DXC8:DXC14 DXD15 DNG8:DNG14 DNH15 DDK8:DDK14 DDL15 CTO8:CTO14 CTP15 CJS8:CJS14 CJT15 BZW8:BZW14 BZX15 BQA8:BQA14 BQB15 BGE8:BGE14 BGF15 AWI8:AWI14 AWJ15 AMM8:AMM14 AMN15 ACQ8:ACQ14 ACR15 SU8:SU14 SV15 IY8:IY14 IZ15">
      <mc:AlternateContent xmlns:x12ac="http://schemas.microsoft.com/office/spreadsheetml/2011/1/ac" xmlns:mc="http://schemas.openxmlformats.org/markup-compatibility/2006">
        <mc:Choice Requires="x12ac">
          <x12ac:list>"22,5","30,0"," 20,0"</x12ac:list>
        </mc:Choice>
        <mc:Fallback>
          <formula1>"22,5,30,0, 20,0"</formula1>
        </mc:Fallback>
      </mc:AlternateContent>
    </dataValidation>
    <dataValidation type="list" allowBlank="1" showInputMessage="1" showErrorMessage="1" sqref="WVH983075:WVH983082 A65571:A65578 IV65571:IV65578 SR65571:SR65578 ACN65571:ACN65578 AMJ65571:AMJ65578 AWF65571:AWF65578 BGB65571:BGB65578 BPX65571:BPX65578 BZT65571:BZT65578 CJP65571:CJP65578 CTL65571:CTL65578 DDH65571:DDH65578 DND65571:DND65578 DWZ65571:DWZ65578 EGV65571:EGV65578 EQR65571:EQR65578 FAN65571:FAN65578 FKJ65571:FKJ65578 FUF65571:FUF65578 GEB65571:GEB65578 GNX65571:GNX65578 GXT65571:GXT65578 HHP65571:HHP65578 HRL65571:HRL65578 IBH65571:IBH65578 ILD65571:ILD65578 IUZ65571:IUZ65578 JEV65571:JEV65578 JOR65571:JOR65578 JYN65571:JYN65578 KIJ65571:KIJ65578 KSF65571:KSF65578 LCB65571:LCB65578 LLX65571:LLX65578 LVT65571:LVT65578 MFP65571:MFP65578 MPL65571:MPL65578 MZH65571:MZH65578 NJD65571:NJD65578 NSZ65571:NSZ65578 OCV65571:OCV65578 OMR65571:OMR65578 OWN65571:OWN65578 PGJ65571:PGJ65578 PQF65571:PQF65578 QAB65571:QAB65578 QJX65571:QJX65578 QTT65571:QTT65578 RDP65571:RDP65578 RNL65571:RNL65578 RXH65571:RXH65578 SHD65571:SHD65578 SQZ65571:SQZ65578 TAV65571:TAV65578 TKR65571:TKR65578 TUN65571:TUN65578 UEJ65571:UEJ65578 UOF65571:UOF65578 UYB65571:UYB65578 VHX65571:VHX65578 VRT65571:VRT65578 WBP65571:WBP65578 WLL65571:WLL65578 WVH65571:WVH65578 A131107:A131114 IV131107:IV131114 SR131107:SR131114 ACN131107:ACN131114 AMJ131107:AMJ131114 AWF131107:AWF131114 BGB131107:BGB131114 BPX131107:BPX131114 BZT131107:BZT131114 CJP131107:CJP131114 CTL131107:CTL131114 DDH131107:DDH131114 DND131107:DND131114 DWZ131107:DWZ131114 EGV131107:EGV131114 EQR131107:EQR131114 FAN131107:FAN131114 FKJ131107:FKJ131114 FUF131107:FUF131114 GEB131107:GEB131114 GNX131107:GNX131114 GXT131107:GXT131114 HHP131107:HHP131114 HRL131107:HRL131114 IBH131107:IBH131114 ILD131107:ILD131114 IUZ131107:IUZ131114 JEV131107:JEV131114 JOR131107:JOR131114 JYN131107:JYN131114 KIJ131107:KIJ131114 KSF131107:KSF131114 LCB131107:LCB131114 LLX131107:LLX131114 LVT131107:LVT131114 MFP131107:MFP131114 MPL131107:MPL131114 MZH131107:MZH131114 NJD131107:NJD131114 NSZ131107:NSZ131114 OCV131107:OCV131114 OMR131107:OMR131114 OWN131107:OWN131114 PGJ131107:PGJ131114 PQF131107:PQF131114 QAB131107:QAB131114 QJX131107:QJX131114 QTT131107:QTT131114 RDP131107:RDP131114 RNL131107:RNL131114 RXH131107:RXH131114 SHD131107:SHD131114 SQZ131107:SQZ131114 TAV131107:TAV131114 TKR131107:TKR131114 TUN131107:TUN131114 UEJ131107:UEJ131114 UOF131107:UOF131114 UYB131107:UYB131114 VHX131107:VHX131114 VRT131107:VRT131114 WBP131107:WBP131114 WLL131107:WLL131114 WVH131107:WVH131114 A196643:A196650 IV196643:IV196650 SR196643:SR196650 ACN196643:ACN196650 AMJ196643:AMJ196650 AWF196643:AWF196650 BGB196643:BGB196650 BPX196643:BPX196650 BZT196643:BZT196650 CJP196643:CJP196650 CTL196643:CTL196650 DDH196643:DDH196650 DND196643:DND196650 DWZ196643:DWZ196650 EGV196643:EGV196650 EQR196643:EQR196650 FAN196643:FAN196650 FKJ196643:FKJ196650 FUF196643:FUF196650 GEB196643:GEB196650 GNX196643:GNX196650 GXT196643:GXT196650 HHP196643:HHP196650 HRL196643:HRL196650 IBH196643:IBH196650 ILD196643:ILD196650 IUZ196643:IUZ196650 JEV196643:JEV196650 JOR196643:JOR196650 JYN196643:JYN196650 KIJ196643:KIJ196650 KSF196643:KSF196650 LCB196643:LCB196650 LLX196643:LLX196650 LVT196643:LVT196650 MFP196643:MFP196650 MPL196643:MPL196650 MZH196643:MZH196650 NJD196643:NJD196650 NSZ196643:NSZ196650 OCV196643:OCV196650 OMR196643:OMR196650 OWN196643:OWN196650 PGJ196643:PGJ196650 PQF196643:PQF196650 QAB196643:QAB196650 QJX196643:QJX196650 QTT196643:QTT196650 RDP196643:RDP196650 RNL196643:RNL196650 RXH196643:RXH196650 SHD196643:SHD196650 SQZ196643:SQZ196650 TAV196643:TAV196650 TKR196643:TKR196650 TUN196643:TUN196650 UEJ196643:UEJ196650 UOF196643:UOF196650 UYB196643:UYB196650 VHX196643:VHX196650 VRT196643:VRT196650 WBP196643:WBP196650 WLL196643:WLL196650 WVH196643:WVH196650 A262179:A262186 IV262179:IV262186 SR262179:SR262186 ACN262179:ACN262186 AMJ262179:AMJ262186 AWF262179:AWF262186 BGB262179:BGB262186 BPX262179:BPX262186 BZT262179:BZT262186 CJP262179:CJP262186 CTL262179:CTL262186 DDH262179:DDH262186 DND262179:DND262186 DWZ262179:DWZ262186 EGV262179:EGV262186 EQR262179:EQR262186 FAN262179:FAN262186 FKJ262179:FKJ262186 FUF262179:FUF262186 GEB262179:GEB262186 GNX262179:GNX262186 GXT262179:GXT262186 HHP262179:HHP262186 HRL262179:HRL262186 IBH262179:IBH262186 ILD262179:ILD262186 IUZ262179:IUZ262186 JEV262179:JEV262186 JOR262179:JOR262186 JYN262179:JYN262186 KIJ262179:KIJ262186 KSF262179:KSF262186 LCB262179:LCB262186 LLX262179:LLX262186 LVT262179:LVT262186 MFP262179:MFP262186 MPL262179:MPL262186 MZH262179:MZH262186 NJD262179:NJD262186 NSZ262179:NSZ262186 OCV262179:OCV262186 OMR262179:OMR262186 OWN262179:OWN262186 PGJ262179:PGJ262186 PQF262179:PQF262186 QAB262179:QAB262186 QJX262179:QJX262186 QTT262179:QTT262186 RDP262179:RDP262186 RNL262179:RNL262186 RXH262179:RXH262186 SHD262179:SHD262186 SQZ262179:SQZ262186 TAV262179:TAV262186 TKR262179:TKR262186 TUN262179:TUN262186 UEJ262179:UEJ262186 UOF262179:UOF262186 UYB262179:UYB262186 VHX262179:VHX262186 VRT262179:VRT262186 WBP262179:WBP262186 WLL262179:WLL262186 WVH262179:WVH262186 A327715:A327722 IV327715:IV327722 SR327715:SR327722 ACN327715:ACN327722 AMJ327715:AMJ327722 AWF327715:AWF327722 BGB327715:BGB327722 BPX327715:BPX327722 BZT327715:BZT327722 CJP327715:CJP327722 CTL327715:CTL327722 DDH327715:DDH327722 DND327715:DND327722 DWZ327715:DWZ327722 EGV327715:EGV327722 EQR327715:EQR327722 FAN327715:FAN327722 FKJ327715:FKJ327722 FUF327715:FUF327722 GEB327715:GEB327722 GNX327715:GNX327722 GXT327715:GXT327722 HHP327715:HHP327722 HRL327715:HRL327722 IBH327715:IBH327722 ILD327715:ILD327722 IUZ327715:IUZ327722 JEV327715:JEV327722 JOR327715:JOR327722 JYN327715:JYN327722 KIJ327715:KIJ327722 KSF327715:KSF327722 LCB327715:LCB327722 LLX327715:LLX327722 LVT327715:LVT327722 MFP327715:MFP327722 MPL327715:MPL327722 MZH327715:MZH327722 NJD327715:NJD327722 NSZ327715:NSZ327722 OCV327715:OCV327722 OMR327715:OMR327722 OWN327715:OWN327722 PGJ327715:PGJ327722 PQF327715:PQF327722 QAB327715:QAB327722 QJX327715:QJX327722 QTT327715:QTT327722 RDP327715:RDP327722 RNL327715:RNL327722 RXH327715:RXH327722 SHD327715:SHD327722 SQZ327715:SQZ327722 TAV327715:TAV327722 TKR327715:TKR327722 TUN327715:TUN327722 UEJ327715:UEJ327722 UOF327715:UOF327722 UYB327715:UYB327722 VHX327715:VHX327722 VRT327715:VRT327722 WBP327715:WBP327722 WLL327715:WLL327722 WVH327715:WVH327722 A393251:A393258 IV393251:IV393258 SR393251:SR393258 ACN393251:ACN393258 AMJ393251:AMJ393258 AWF393251:AWF393258 BGB393251:BGB393258 BPX393251:BPX393258 BZT393251:BZT393258 CJP393251:CJP393258 CTL393251:CTL393258 DDH393251:DDH393258 DND393251:DND393258 DWZ393251:DWZ393258 EGV393251:EGV393258 EQR393251:EQR393258 FAN393251:FAN393258 FKJ393251:FKJ393258 FUF393251:FUF393258 GEB393251:GEB393258 GNX393251:GNX393258 GXT393251:GXT393258 HHP393251:HHP393258 HRL393251:HRL393258 IBH393251:IBH393258 ILD393251:ILD393258 IUZ393251:IUZ393258 JEV393251:JEV393258 JOR393251:JOR393258 JYN393251:JYN393258 KIJ393251:KIJ393258 KSF393251:KSF393258 LCB393251:LCB393258 LLX393251:LLX393258 LVT393251:LVT393258 MFP393251:MFP393258 MPL393251:MPL393258 MZH393251:MZH393258 NJD393251:NJD393258 NSZ393251:NSZ393258 OCV393251:OCV393258 OMR393251:OMR393258 OWN393251:OWN393258 PGJ393251:PGJ393258 PQF393251:PQF393258 QAB393251:QAB393258 QJX393251:QJX393258 QTT393251:QTT393258 RDP393251:RDP393258 RNL393251:RNL393258 RXH393251:RXH393258 SHD393251:SHD393258 SQZ393251:SQZ393258 TAV393251:TAV393258 TKR393251:TKR393258 TUN393251:TUN393258 UEJ393251:UEJ393258 UOF393251:UOF393258 UYB393251:UYB393258 VHX393251:VHX393258 VRT393251:VRT393258 WBP393251:WBP393258 WLL393251:WLL393258 WVH393251:WVH393258 A458787:A458794 IV458787:IV458794 SR458787:SR458794 ACN458787:ACN458794 AMJ458787:AMJ458794 AWF458787:AWF458794 BGB458787:BGB458794 BPX458787:BPX458794 BZT458787:BZT458794 CJP458787:CJP458794 CTL458787:CTL458794 DDH458787:DDH458794 DND458787:DND458794 DWZ458787:DWZ458794 EGV458787:EGV458794 EQR458787:EQR458794 FAN458787:FAN458794 FKJ458787:FKJ458794 FUF458787:FUF458794 GEB458787:GEB458794 GNX458787:GNX458794 GXT458787:GXT458794 HHP458787:HHP458794 HRL458787:HRL458794 IBH458787:IBH458794 ILD458787:ILD458794 IUZ458787:IUZ458794 JEV458787:JEV458794 JOR458787:JOR458794 JYN458787:JYN458794 KIJ458787:KIJ458794 KSF458787:KSF458794 LCB458787:LCB458794 LLX458787:LLX458794 LVT458787:LVT458794 MFP458787:MFP458794 MPL458787:MPL458794 MZH458787:MZH458794 NJD458787:NJD458794 NSZ458787:NSZ458794 OCV458787:OCV458794 OMR458787:OMR458794 OWN458787:OWN458794 PGJ458787:PGJ458794 PQF458787:PQF458794 QAB458787:QAB458794 QJX458787:QJX458794 QTT458787:QTT458794 RDP458787:RDP458794 RNL458787:RNL458794 RXH458787:RXH458794 SHD458787:SHD458794 SQZ458787:SQZ458794 TAV458787:TAV458794 TKR458787:TKR458794 TUN458787:TUN458794 UEJ458787:UEJ458794 UOF458787:UOF458794 UYB458787:UYB458794 VHX458787:VHX458794 VRT458787:VRT458794 WBP458787:WBP458794 WLL458787:WLL458794 WVH458787:WVH458794 A524323:A524330 IV524323:IV524330 SR524323:SR524330 ACN524323:ACN524330 AMJ524323:AMJ524330 AWF524323:AWF524330 BGB524323:BGB524330 BPX524323:BPX524330 BZT524323:BZT524330 CJP524323:CJP524330 CTL524323:CTL524330 DDH524323:DDH524330 DND524323:DND524330 DWZ524323:DWZ524330 EGV524323:EGV524330 EQR524323:EQR524330 FAN524323:FAN524330 FKJ524323:FKJ524330 FUF524323:FUF524330 GEB524323:GEB524330 GNX524323:GNX524330 GXT524323:GXT524330 HHP524323:HHP524330 HRL524323:HRL524330 IBH524323:IBH524330 ILD524323:ILD524330 IUZ524323:IUZ524330 JEV524323:JEV524330 JOR524323:JOR524330 JYN524323:JYN524330 KIJ524323:KIJ524330 KSF524323:KSF524330 LCB524323:LCB524330 LLX524323:LLX524330 LVT524323:LVT524330 MFP524323:MFP524330 MPL524323:MPL524330 MZH524323:MZH524330 NJD524323:NJD524330 NSZ524323:NSZ524330 OCV524323:OCV524330 OMR524323:OMR524330 OWN524323:OWN524330 PGJ524323:PGJ524330 PQF524323:PQF524330 QAB524323:QAB524330 QJX524323:QJX524330 QTT524323:QTT524330 RDP524323:RDP524330 RNL524323:RNL524330 RXH524323:RXH524330 SHD524323:SHD524330 SQZ524323:SQZ524330 TAV524323:TAV524330 TKR524323:TKR524330 TUN524323:TUN524330 UEJ524323:UEJ524330 UOF524323:UOF524330 UYB524323:UYB524330 VHX524323:VHX524330 VRT524323:VRT524330 WBP524323:WBP524330 WLL524323:WLL524330 WVH524323:WVH524330 A589859:A589866 IV589859:IV589866 SR589859:SR589866 ACN589859:ACN589866 AMJ589859:AMJ589866 AWF589859:AWF589866 BGB589859:BGB589866 BPX589859:BPX589866 BZT589859:BZT589866 CJP589859:CJP589866 CTL589859:CTL589866 DDH589859:DDH589866 DND589859:DND589866 DWZ589859:DWZ589866 EGV589859:EGV589866 EQR589859:EQR589866 FAN589859:FAN589866 FKJ589859:FKJ589866 FUF589859:FUF589866 GEB589859:GEB589866 GNX589859:GNX589866 GXT589859:GXT589866 HHP589859:HHP589866 HRL589859:HRL589866 IBH589859:IBH589866 ILD589859:ILD589866 IUZ589859:IUZ589866 JEV589859:JEV589866 JOR589859:JOR589866 JYN589859:JYN589866 KIJ589859:KIJ589866 KSF589859:KSF589866 LCB589859:LCB589866 LLX589859:LLX589866 LVT589859:LVT589866 MFP589859:MFP589866 MPL589859:MPL589866 MZH589859:MZH589866 NJD589859:NJD589866 NSZ589859:NSZ589866 OCV589859:OCV589866 OMR589859:OMR589866 OWN589859:OWN589866 PGJ589859:PGJ589866 PQF589859:PQF589866 QAB589859:QAB589866 QJX589859:QJX589866 QTT589859:QTT589866 RDP589859:RDP589866 RNL589859:RNL589866 RXH589859:RXH589866 SHD589859:SHD589866 SQZ589859:SQZ589866 TAV589859:TAV589866 TKR589859:TKR589866 TUN589859:TUN589866 UEJ589859:UEJ589866 UOF589859:UOF589866 UYB589859:UYB589866 VHX589859:VHX589866 VRT589859:VRT589866 WBP589859:WBP589866 WLL589859:WLL589866 WVH589859:WVH589866 A655395:A655402 IV655395:IV655402 SR655395:SR655402 ACN655395:ACN655402 AMJ655395:AMJ655402 AWF655395:AWF655402 BGB655395:BGB655402 BPX655395:BPX655402 BZT655395:BZT655402 CJP655395:CJP655402 CTL655395:CTL655402 DDH655395:DDH655402 DND655395:DND655402 DWZ655395:DWZ655402 EGV655395:EGV655402 EQR655395:EQR655402 FAN655395:FAN655402 FKJ655395:FKJ655402 FUF655395:FUF655402 GEB655395:GEB655402 GNX655395:GNX655402 GXT655395:GXT655402 HHP655395:HHP655402 HRL655395:HRL655402 IBH655395:IBH655402 ILD655395:ILD655402 IUZ655395:IUZ655402 JEV655395:JEV655402 JOR655395:JOR655402 JYN655395:JYN655402 KIJ655395:KIJ655402 KSF655395:KSF655402 LCB655395:LCB655402 LLX655395:LLX655402 LVT655395:LVT655402 MFP655395:MFP655402 MPL655395:MPL655402 MZH655395:MZH655402 NJD655395:NJD655402 NSZ655395:NSZ655402 OCV655395:OCV655402 OMR655395:OMR655402 OWN655395:OWN655402 PGJ655395:PGJ655402 PQF655395:PQF655402 QAB655395:QAB655402 QJX655395:QJX655402 QTT655395:QTT655402 RDP655395:RDP655402 RNL655395:RNL655402 RXH655395:RXH655402 SHD655395:SHD655402 SQZ655395:SQZ655402 TAV655395:TAV655402 TKR655395:TKR655402 TUN655395:TUN655402 UEJ655395:UEJ655402 UOF655395:UOF655402 UYB655395:UYB655402 VHX655395:VHX655402 VRT655395:VRT655402 WBP655395:WBP655402 WLL655395:WLL655402 WVH655395:WVH655402 A720931:A720938 IV720931:IV720938 SR720931:SR720938 ACN720931:ACN720938 AMJ720931:AMJ720938 AWF720931:AWF720938 BGB720931:BGB720938 BPX720931:BPX720938 BZT720931:BZT720938 CJP720931:CJP720938 CTL720931:CTL720938 DDH720931:DDH720938 DND720931:DND720938 DWZ720931:DWZ720938 EGV720931:EGV720938 EQR720931:EQR720938 FAN720931:FAN720938 FKJ720931:FKJ720938 FUF720931:FUF720938 GEB720931:GEB720938 GNX720931:GNX720938 GXT720931:GXT720938 HHP720931:HHP720938 HRL720931:HRL720938 IBH720931:IBH720938 ILD720931:ILD720938 IUZ720931:IUZ720938 JEV720931:JEV720938 JOR720931:JOR720938 JYN720931:JYN720938 KIJ720931:KIJ720938 KSF720931:KSF720938 LCB720931:LCB720938 LLX720931:LLX720938 LVT720931:LVT720938 MFP720931:MFP720938 MPL720931:MPL720938 MZH720931:MZH720938 NJD720931:NJD720938 NSZ720931:NSZ720938 OCV720931:OCV720938 OMR720931:OMR720938 OWN720931:OWN720938 PGJ720931:PGJ720938 PQF720931:PQF720938 QAB720931:QAB720938 QJX720931:QJX720938 QTT720931:QTT720938 RDP720931:RDP720938 RNL720931:RNL720938 RXH720931:RXH720938 SHD720931:SHD720938 SQZ720931:SQZ720938 TAV720931:TAV720938 TKR720931:TKR720938 TUN720931:TUN720938 UEJ720931:UEJ720938 UOF720931:UOF720938 UYB720931:UYB720938 VHX720931:VHX720938 VRT720931:VRT720938 WBP720931:WBP720938 WLL720931:WLL720938 WVH720931:WVH720938 A786467:A786474 IV786467:IV786474 SR786467:SR786474 ACN786467:ACN786474 AMJ786467:AMJ786474 AWF786467:AWF786474 BGB786467:BGB786474 BPX786467:BPX786474 BZT786467:BZT786474 CJP786467:CJP786474 CTL786467:CTL786474 DDH786467:DDH786474 DND786467:DND786474 DWZ786467:DWZ786474 EGV786467:EGV786474 EQR786467:EQR786474 FAN786467:FAN786474 FKJ786467:FKJ786474 FUF786467:FUF786474 GEB786467:GEB786474 GNX786467:GNX786474 GXT786467:GXT786474 HHP786467:HHP786474 HRL786467:HRL786474 IBH786467:IBH786474 ILD786467:ILD786474 IUZ786467:IUZ786474 JEV786467:JEV786474 JOR786467:JOR786474 JYN786467:JYN786474 KIJ786467:KIJ786474 KSF786467:KSF786474 LCB786467:LCB786474 LLX786467:LLX786474 LVT786467:LVT786474 MFP786467:MFP786474 MPL786467:MPL786474 MZH786467:MZH786474 NJD786467:NJD786474 NSZ786467:NSZ786474 OCV786467:OCV786474 OMR786467:OMR786474 OWN786467:OWN786474 PGJ786467:PGJ786474 PQF786467:PQF786474 QAB786467:QAB786474 QJX786467:QJX786474 QTT786467:QTT786474 RDP786467:RDP786474 RNL786467:RNL786474 RXH786467:RXH786474 SHD786467:SHD786474 SQZ786467:SQZ786474 TAV786467:TAV786474 TKR786467:TKR786474 TUN786467:TUN786474 UEJ786467:UEJ786474 UOF786467:UOF786474 UYB786467:UYB786474 VHX786467:VHX786474 VRT786467:VRT786474 WBP786467:WBP786474 WLL786467:WLL786474 WVH786467:WVH786474 A852003:A852010 IV852003:IV852010 SR852003:SR852010 ACN852003:ACN852010 AMJ852003:AMJ852010 AWF852003:AWF852010 BGB852003:BGB852010 BPX852003:BPX852010 BZT852003:BZT852010 CJP852003:CJP852010 CTL852003:CTL852010 DDH852003:DDH852010 DND852003:DND852010 DWZ852003:DWZ852010 EGV852003:EGV852010 EQR852003:EQR852010 FAN852003:FAN852010 FKJ852003:FKJ852010 FUF852003:FUF852010 GEB852003:GEB852010 GNX852003:GNX852010 GXT852003:GXT852010 HHP852003:HHP852010 HRL852003:HRL852010 IBH852003:IBH852010 ILD852003:ILD852010 IUZ852003:IUZ852010 JEV852003:JEV852010 JOR852003:JOR852010 JYN852003:JYN852010 KIJ852003:KIJ852010 KSF852003:KSF852010 LCB852003:LCB852010 LLX852003:LLX852010 LVT852003:LVT852010 MFP852003:MFP852010 MPL852003:MPL852010 MZH852003:MZH852010 NJD852003:NJD852010 NSZ852003:NSZ852010 OCV852003:OCV852010 OMR852003:OMR852010 OWN852003:OWN852010 PGJ852003:PGJ852010 PQF852003:PQF852010 QAB852003:QAB852010 QJX852003:QJX852010 QTT852003:QTT852010 RDP852003:RDP852010 RNL852003:RNL852010 RXH852003:RXH852010 SHD852003:SHD852010 SQZ852003:SQZ852010 TAV852003:TAV852010 TKR852003:TKR852010 TUN852003:TUN852010 UEJ852003:UEJ852010 UOF852003:UOF852010 UYB852003:UYB852010 VHX852003:VHX852010 VRT852003:VRT852010 WBP852003:WBP852010 WLL852003:WLL852010 WVH852003:WVH852010 A917539:A917546 IV917539:IV917546 SR917539:SR917546 ACN917539:ACN917546 AMJ917539:AMJ917546 AWF917539:AWF917546 BGB917539:BGB917546 BPX917539:BPX917546 BZT917539:BZT917546 CJP917539:CJP917546 CTL917539:CTL917546 DDH917539:DDH917546 DND917539:DND917546 DWZ917539:DWZ917546 EGV917539:EGV917546 EQR917539:EQR917546 FAN917539:FAN917546 FKJ917539:FKJ917546 FUF917539:FUF917546 GEB917539:GEB917546 GNX917539:GNX917546 GXT917539:GXT917546 HHP917539:HHP917546 HRL917539:HRL917546 IBH917539:IBH917546 ILD917539:ILD917546 IUZ917539:IUZ917546 JEV917539:JEV917546 JOR917539:JOR917546 JYN917539:JYN917546 KIJ917539:KIJ917546 KSF917539:KSF917546 LCB917539:LCB917546 LLX917539:LLX917546 LVT917539:LVT917546 MFP917539:MFP917546 MPL917539:MPL917546 MZH917539:MZH917546 NJD917539:NJD917546 NSZ917539:NSZ917546 OCV917539:OCV917546 OMR917539:OMR917546 OWN917539:OWN917546 PGJ917539:PGJ917546 PQF917539:PQF917546 QAB917539:QAB917546 QJX917539:QJX917546 QTT917539:QTT917546 RDP917539:RDP917546 RNL917539:RNL917546 RXH917539:RXH917546 SHD917539:SHD917546 SQZ917539:SQZ917546 TAV917539:TAV917546 TKR917539:TKR917546 TUN917539:TUN917546 UEJ917539:UEJ917546 UOF917539:UOF917546 UYB917539:UYB917546 VHX917539:VHX917546 VRT917539:VRT917546 WBP917539:WBP917546 WLL917539:WLL917546 WVH917539:WVH917546 A983075:A983082 IV983075:IV983082 SR983075:SR983082 ACN983075:ACN983082 AMJ983075:AMJ983082 AWF983075:AWF983082 BGB983075:BGB983082 BPX983075:BPX983082 BZT983075:BZT983082 CJP983075:CJP983082 CTL983075:CTL983082 DDH983075:DDH983082 DND983075:DND983082 DWZ983075:DWZ983082 EGV983075:EGV983082 EQR983075:EQR983082 FAN983075:FAN983082 FKJ983075:FKJ983082 FUF983075:FUF983082 GEB983075:GEB983082 GNX983075:GNX983082 GXT983075:GXT983082 HHP983075:HHP983082 HRL983075:HRL983082 IBH983075:IBH983082 ILD983075:ILD983082 IUZ983075:IUZ983082 JEV983075:JEV983082 JOR983075:JOR983082 JYN983075:JYN983082 KIJ983075:KIJ983082 KSF983075:KSF983082 LCB983075:LCB983082 LLX983075:LLX983082 LVT983075:LVT983082 MFP983075:MFP983082 MPL983075:MPL983082 MZH983075:MZH983082 NJD983075:NJD983082 NSZ983075:NSZ983082 OCV983075:OCV983082 OMR983075:OMR983082 OWN983075:OWN983082 PGJ983075:PGJ983082 PQF983075:PQF983082 QAB983075:QAB983082 QJX983075:QJX983082 QTT983075:QTT983082 RDP983075:RDP983082 RNL983075:RNL983082 RXH983075:RXH983082 SHD983075:SHD983082 SQZ983075:SQZ983082 TAV983075:TAV983082 TKR983075:TKR983082 TUN983075:TUN983082 UEJ983075:UEJ983082 UOF983075:UOF983082 UYB983075:UYB983082 VHX983075:VHX983082 VRT983075:VRT983082 WBP983075:WBP983082 WLL983075:WLL983082 WVG8:WVG14 WVH15 WLK8:WLK14 WLL15 WBO8:WBO14 WBP15 VRS8:VRS14 VRT15 VHW8:VHW14 VHX15 UYA8:UYA14 UYB15 UOE8:UOE14 UOF15 UEI8:UEI14 UEJ15 TUM8:TUM14 TUN15 TKQ8:TKQ14 TKR15 TAU8:TAU14 TAV15 SQY8:SQY14 SQZ15 SHC8:SHC14 SHD15 RXG8:RXG14 RXH15 RNK8:RNK14 RNL15 RDO8:RDO14 RDP15 QTS8:QTS14 QTT15 QJW8:QJW14 QJX15 QAA8:QAA14 QAB15 PQE8:PQE14 PQF15 PGI8:PGI14 PGJ15 OWM8:OWM14 OWN15 OMQ8:OMQ14 OMR15 OCU8:OCU14 OCV15 NSY8:NSY14 NSZ15 NJC8:NJC14 NJD15 MZG8:MZG14 MZH15 MPK8:MPK14 MPL15 MFO8:MFO14 MFP15 LVS8:LVS14 LVT15 LLW8:LLW14 LLX15 LCA8:LCA14 LCB15 KSE8:KSE14 KSF15 KII8:KII14 KIJ15 JYM8:JYM14 JYN15 JOQ8:JOQ14 JOR15 JEU8:JEU14 JEV15 IUY8:IUY14 IUZ15 ILC8:ILC14 ILD15 IBG8:IBG14 IBH15 HRK8:HRK14 HRL15 HHO8:HHO14 HHP15 GXS8:GXS14 GXT15 GNW8:GNW14 GNX15 GEA8:GEA14 GEB15 FUE8:FUE14 FUF15 FKI8:FKI14 FKJ15 FAM8:FAM14 FAN15 EQQ8:EQQ14 EQR15 EGU8:EGU14 EGV15 DWY8:DWY14 DWZ15 DNC8:DNC14 DND15 DDG8:DDG14 DDH15 CTK8:CTK14 CTL15 CJO8:CJO14 CJP15 BZS8:BZS14 BZT15 BPW8:BPW14 BPX15 BGA8:BGA14 BGB15 AWE8:AWE14 AWF15 AMI8:AMI14 AMJ15 ACM8:ACM14 ACN15 SQ8:SQ14 SR15 IU8:IU14 IV15">
      <formula1>"Ä1,Ä2,Ä3,Ä4,WHO,WMB,WMH,E15,E14,E13,E12,E11,E10,E9,E8,E7,E6,E5"</formula1>
    </dataValidation>
    <dataValidation type="list" allowBlank="1" showInputMessage="1" showErrorMessage="1" sqref="IW15 B65571:B65578 IW65571:IW65578 SS65571:SS65578 ACO65571:ACO65578 AMK65571:AMK65578 AWG65571:AWG65578 BGC65571:BGC65578 BPY65571:BPY65578 BZU65571:BZU65578 CJQ65571:CJQ65578 CTM65571:CTM65578 DDI65571:DDI65578 DNE65571:DNE65578 DXA65571:DXA65578 EGW65571:EGW65578 EQS65571:EQS65578 FAO65571:FAO65578 FKK65571:FKK65578 FUG65571:FUG65578 GEC65571:GEC65578 GNY65571:GNY65578 GXU65571:GXU65578 HHQ65571:HHQ65578 HRM65571:HRM65578 IBI65571:IBI65578 ILE65571:ILE65578 IVA65571:IVA65578 JEW65571:JEW65578 JOS65571:JOS65578 JYO65571:JYO65578 KIK65571:KIK65578 KSG65571:KSG65578 LCC65571:LCC65578 LLY65571:LLY65578 LVU65571:LVU65578 MFQ65571:MFQ65578 MPM65571:MPM65578 MZI65571:MZI65578 NJE65571:NJE65578 NTA65571:NTA65578 OCW65571:OCW65578 OMS65571:OMS65578 OWO65571:OWO65578 PGK65571:PGK65578 PQG65571:PQG65578 QAC65571:QAC65578 QJY65571:QJY65578 QTU65571:QTU65578 RDQ65571:RDQ65578 RNM65571:RNM65578 RXI65571:RXI65578 SHE65571:SHE65578 SRA65571:SRA65578 TAW65571:TAW65578 TKS65571:TKS65578 TUO65571:TUO65578 UEK65571:UEK65578 UOG65571:UOG65578 UYC65571:UYC65578 VHY65571:VHY65578 VRU65571:VRU65578 WBQ65571:WBQ65578 WLM65571:WLM65578 WVI65571:WVI65578 B131107:B131114 IW131107:IW131114 SS131107:SS131114 ACO131107:ACO131114 AMK131107:AMK131114 AWG131107:AWG131114 BGC131107:BGC131114 BPY131107:BPY131114 BZU131107:BZU131114 CJQ131107:CJQ131114 CTM131107:CTM131114 DDI131107:DDI131114 DNE131107:DNE131114 DXA131107:DXA131114 EGW131107:EGW131114 EQS131107:EQS131114 FAO131107:FAO131114 FKK131107:FKK131114 FUG131107:FUG131114 GEC131107:GEC131114 GNY131107:GNY131114 GXU131107:GXU131114 HHQ131107:HHQ131114 HRM131107:HRM131114 IBI131107:IBI131114 ILE131107:ILE131114 IVA131107:IVA131114 JEW131107:JEW131114 JOS131107:JOS131114 JYO131107:JYO131114 KIK131107:KIK131114 KSG131107:KSG131114 LCC131107:LCC131114 LLY131107:LLY131114 LVU131107:LVU131114 MFQ131107:MFQ131114 MPM131107:MPM131114 MZI131107:MZI131114 NJE131107:NJE131114 NTA131107:NTA131114 OCW131107:OCW131114 OMS131107:OMS131114 OWO131107:OWO131114 PGK131107:PGK131114 PQG131107:PQG131114 QAC131107:QAC131114 QJY131107:QJY131114 QTU131107:QTU131114 RDQ131107:RDQ131114 RNM131107:RNM131114 RXI131107:RXI131114 SHE131107:SHE131114 SRA131107:SRA131114 TAW131107:TAW131114 TKS131107:TKS131114 TUO131107:TUO131114 UEK131107:UEK131114 UOG131107:UOG131114 UYC131107:UYC131114 VHY131107:VHY131114 VRU131107:VRU131114 WBQ131107:WBQ131114 WLM131107:WLM131114 WVI131107:WVI131114 B196643:B196650 IW196643:IW196650 SS196643:SS196650 ACO196643:ACO196650 AMK196643:AMK196650 AWG196643:AWG196650 BGC196643:BGC196650 BPY196643:BPY196650 BZU196643:BZU196650 CJQ196643:CJQ196650 CTM196643:CTM196650 DDI196643:DDI196650 DNE196643:DNE196650 DXA196643:DXA196650 EGW196643:EGW196650 EQS196643:EQS196650 FAO196643:FAO196650 FKK196643:FKK196650 FUG196643:FUG196650 GEC196643:GEC196650 GNY196643:GNY196650 GXU196643:GXU196650 HHQ196643:HHQ196650 HRM196643:HRM196650 IBI196643:IBI196650 ILE196643:ILE196650 IVA196643:IVA196650 JEW196643:JEW196650 JOS196643:JOS196650 JYO196643:JYO196650 KIK196643:KIK196650 KSG196643:KSG196650 LCC196643:LCC196650 LLY196643:LLY196650 LVU196643:LVU196650 MFQ196643:MFQ196650 MPM196643:MPM196650 MZI196643:MZI196650 NJE196643:NJE196650 NTA196643:NTA196650 OCW196643:OCW196650 OMS196643:OMS196650 OWO196643:OWO196650 PGK196643:PGK196650 PQG196643:PQG196650 QAC196643:QAC196650 QJY196643:QJY196650 QTU196643:QTU196650 RDQ196643:RDQ196650 RNM196643:RNM196650 RXI196643:RXI196650 SHE196643:SHE196650 SRA196643:SRA196650 TAW196643:TAW196650 TKS196643:TKS196650 TUO196643:TUO196650 UEK196643:UEK196650 UOG196643:UOG196650 UYC196643:UYC196650 VHY196643:VHY196650 VRU196643:VRU196650 WBQ196643:WBQ196650 WLM196643:WLM196650 WVI196643:WVI196650 B262179:B262186 IW262179:IW262186 SS262179:SS262186 ACO262179:ACO262186 AMK262179:AMK262186 AWG262179:AWG262186 BGC262179:BGC262186 BPY262179:BPY262186 BZU262179:BZU262186 CJQ262179:CJQ262186 CTM262179:CTM262186 DDI262179:DDI262186 DNE262179:DNE262186 DXA262179:DXA262186 EGW262179:EGW262186 EQS262179:EQS262186 FAO262179:FAO262186 FKK262179:FKK262186 FUG262179:FUG262186 GEC262179:GEC262186 GNY262179:GNY262186 GXU262179:GXU262186 HHQ262179:HHQ262186 HRM262179:HRM262186 IBI262179:IBI262186 ILE262179:ILE262186 IVA262179:IVA262186 JEW262179:JEW262186 JOS262179:JOS262186 JYO262179:JYO262186 KIK262179:KIK262186 KSG262179:KSG262186 LCC262179:LCC262186 LLY262179:LLY262186 LVU262179:LVU262186 MFQ262179:MFQ262186 MPM262179:MPM262186 MZI262179:MZI262186 NJE262179:NJE262186 NTA262179:NTA262186 OCW262179:OCW262186 OMS262179:OMS262186 OWO262179:OWO262186 PGK262179:PGK262186 PQG262179:PQG262186 QAC262179:QAC262186 QJY262179:QJY262186 QTU262179:QTU262186 RDQ262179:RDQ262186 RNM262179:RNM262186 RXI262179:RXI262186 SHE262179:SHE262186 SRA262179:SRA262186 TAW262179:TAW262186 TKS262179:TKS262186 TUO262179:TUO262186 UEK262179:UEK262186 UOG262179:UOG262186 UYC262179:UYC262186 VHY262179:VHY262186 VRU262179:VRU262186 WBQ262179:WBQ262186 WLM262179:WLM262186 WVI262179:WVI262186 B327715:B327722 IW327715:IW327722 SS327715:SS327722 ACO327715:ACO327722 AMK327715:AMK327722 AWG327715:AWG327722 BGC327715:BGC327722 BPY327715:BPY327722 BZU327715:BZU327722 CJQ327715:CJQ327722 CTM327715:CTM327722 DDI327715:DDI327722 DNE327715:DNE327722 DXA327715:DXA327722 EGW327715:EGW327722 EQS327715:EQS327722 FAO327715:FAO327722 FKK327715:FKK327722 FUG327715:FUG327722 GEC327715:GEC327722 GNY327715:GNY327722 GXU327715:GXU327722 HHQ327715:HHQ327722 HRM327715:HRM327722 IBI327715:IBI327722 ILE327715:ILE327722 IVA327715:IVA327722 JEW327715:JEW327722 JOS327715:JOS327722 JYO327715:JYO327722 KIK327715:KIK327722 KSG327715:KSG327722 LCC327715:LCC327722 LLY327715:LLY327722 LVU327715:LVU327722 MFQ327715:MFQ327722 MPM327715:MPM327722 MZI327715:MZI327722 NJE327715:NJE327722 NTA327715:NTA327722 OCW327715:OCW327722 OMS327715:OMS327722 OWO327715:OWO327722 PGK327715:PGK327722 PQG327715:PQG327722 QAC327715:QAC327722 QJY327715:QJY327722 QTU327715:QTU327722 RDQ327715:RDQ327722 RNM327715:RNM327722 RXI327715:RXI327722 SHE327715:SHE327722 SRA327715:SRA327722 TAW327715:TAW327722 TKS327715:TKS327722 TUO327715:TUO327722 UEK327715:UEK327722 UOG327715:UOG327722 UYC327715:UYC327722 VHY327715:VHY327722 VRU327715:VRU327722 WBQ327715:WBQ327722 WLM327715:WLM327722 WVI327715:WVI327722 B393251:B393258 IW393251:IW393258 SS393251:SS393258 ACO393251:ACO393258 AMK393251:AMK393258 AWG393251:AWG393258 BGC393251:BGC393258 BPY393251:BPY393258 BZU393251:BZU393258 CJQ393251:CJQ393258 CTM393251:CTM393258 DDI393251:DDI393258 DNE393251:DNE393258 DXA393251:DXA393258 EGW393251:EGW393258 EQS393251:EQS393258 FAO393251:FAO393258 FKK393251:FKK393258 FUG393251:FUG393258 GEC393251:GEC393258 GNY393251:GNY393258 GXU393251:GXU393258 HHQ393251:HHQ393258 HRM393251:HRM393258 IBI393251:IBI393258 ILE393251:ILE393258 IVA393251:IVA393258 JEW393251:JEW393258 JOS393251:JOS393258 JYO393251:JYO393258 KIK393251:KIK393258 KSG393251:KSG393258 LCC393251:LCC393258 LLY393251:LLY393258 LVU393251:LVU393258 MFQ393251:MFQ393258 MPM393251:MPM393258 MZI393251:MZI393258 NJE393251:NJE393258 NTA393251:NTA393258 OCW393251:OCW393258 OMS393251:OMS393258 OWO393251:OWO393258 PGK393251:PGK393258 PQG393251:PQG393258 QAC393251:QAC393258 QJY393251:QJY393258 QTU393251:QTU393258 RDQ393251:RDQ393258 RNM393251:RNM393258 RXI393251:RXI393258 SHE393251:SHE393258 SRA393251:SRA393258 TAW393251:TAW393258 TKS393251:TKS393258 TUO393251:TUO393258 UEK393251:UEK393258 UOG393251:UOG393258 UYC393251:UYC393258 VHY393251:VHY393258 VRU393251:VRU393258 WBQ393251:WBQ393258 WLM393251:WLM393258 WVI393251:WVI393258 B458787:B458794 IW458787:IW458794 SS458787:SS458794 ACO458787:ACO458794 AMK458787:AMK458794 AWG458787:AWG458794 BGC458787:BGC458794 BPY458787:BPY458794 BZU458787:BZU458794 CJQ458787:CJQ458794 CTM458787:CTM458794 DDI458787:DDI458794 DNE458787:DNE458794 DXA458787:DXA458794 EGW458787:EGW458794 EQS458787:EQS458794 FAO458787:FAO458794 FKK458787:FKK458794 FUG458787:FUG458794 GEC458787:GEC458794 GNY458787:GNY458794 GXU458787:GXU458794 HHQ458787:HHQ458794 HRM458787:HRM458794 IBI458787:IBI458794 ILE458787:ILE458794 IVA458787:IVA458794 JEW458787:JEW458794 JOS458787:JOS458794 JYO458787:JYO458794 KIK458787:KIK458794 KSG458787:KSG458794 LCC458787:LCC458794 LLY458787:LLY458794 LVU458787:LVU458794 MFQ458787:MFQ458794 MPM458787:MPM458794 MZI458787:MZI458794 NJE458787:NJE458794 NTA458787:NTA458794 OCW458787:OCW458794 OMS458787:OMS458794 OWO458787:OWO458794 PGK458787:PGK458794 PQG458787:PQG458794 QAC458787:QAC458794 QJY458787:QJY458794 QTU458787:QTU458794 RDQ458787:RDQ458794 RNM458787:RNM458794 RXI458787:RXI458794 SHE458787:SHE458794 SRA458787:SRA458794 TAW458787:TAW458794 TKS458787:TKS458794 TUO458787:TUO458794 UEK458787:UEK458794 UOG458787:UOG458794 UYC458787:UYC458794 VHY458787:VHY458794 VRU458787:VRU458794 WBQ458787:WBQ458794 WLM458787:WLM458794 WVI458787:WVI458794 B524323:B524330 IW524323:IW524330 SS524323:SS524330 ACO524323:ACO524330 AMK524323:AMK524330 AWG524323:AWG524330 BGC524323:BGC524330 BPY524323:BPY524330 BZU524323:BZU524330 CJQ524323:CJQ524330 CTM524323:CTM524330 DDI524323:DDI524330 DNE524323:DNE524330 DXA524323:DXA524330 EGW524323:EGW524330 EQS524323:EQS524330 FAO524323:FAO524330 FKK524323:FKK524330 FUG524323:FUG524330 GEC524323:GEC524330 GNY524323:GNY524330 GXU524323:GXU524330 HHQ524323:HHQ524330 HRM524323:HRM524330 IBI524323:IBI524330 ILE524323:ILE524330 IVA524323:IVA524330 JEW524323:JEW524330 JOS524323:JOS524330 JYO524323:JYO524330 KIK524323:KIK524330 KSG524323:KSG524330 LCC524323:LCC524330 LLY524323:LLY524330 LVU524323:LVU524330 MFQ524323:MFQ524330 MPM524323:MPM524330 MZI524323:MZI524330 NJE524323:NJE524330 NTA524323:NTA524330 OCW524323:OCW524330 OMS524323:OMS524330 OWO524323:OWO524330 PGK524323:PGK524330 PQG524323:PQG524330 QAC524323:QAC524330 QJY524323:QJY524330 QTU524323:QTU524330 RDQ524323:RDQ524330 RNM524323:RNM524330 RXI524323:RXI524330 SHE524323:SHE524330 SRA524323:SRA524330 TAW524323:TAW524330 TKS524323:TKS524330 TUO524323:TUO524330 UEK524323:UEK524330 UOG524323:UOG524330 UYC524323:UYC524330 VHY524323:VHY524330 VRU524323:VRU524330 WBQ524323:WBQ524330 WLM524323:WLM524330 WVI524323:WVI524330 B589859:B589866 IW589859:IW589866 SS589859:SS589866 ACO589859:ACO589866 AMK589859:AMK589866 AWG589859:AWG589866 BGC589859:BGC589866 BPY589859:BPY589866 BZU589859:BZU589866 CJQ589859:CJQ589866 CTM589859:CTM589866 DDI589859:DDI589866 DNE589859:DNE589866 DXA589859:DXA589866 EGW589859:EGW589866 EQS589859:EQS589866 FAO589859:FAO589866 FKK589859:FKK589866 FUG589859:FUG589866 GEC589859:GEC589866 GNY589859:GNY589866 GXU589859:GXU589866 HHQ589859:HHQ589866 HRM589859:HRM589866 IBI589859:IBI589866 ILE589859:ILE589866 IVA589859:IVA589866 JEW589859:JEW589866 JOS589859:JOS589866 JYO589859:JYO589866 KIK589859:KIK589866 KSG589859:KSG589866 LCC589859:LCC589866 LLY589859:LLY589866 LVU589859:LVU589866 MFQ589859:MFQ589866 MPM589859:MPM589866 MZI589859:MZI589866 NJE589859:NJE589866 NTA589859:NTA589866 OCW589859:OCW589866 OMS589859:OMS589866 OWO589859:OWO589866 PGK589859:PGK589866 PQG589859:PQG589866 QAC589859:QAC589866 QJY589859:QJY589866 QTU589859:QTU589866 RDQ589859:RDQ589866 RNM589859:RNM589866 RXI589859:RXI589866 SHE589859:SHE589866 SRA589859:SRA589866 TAW589859:TAW589866 TKS589859:TKS589866 TUO589859:TUO589866 UEK589859:UEK589866 UOG589859:UOG589866 UYC589859:UYC589866 VHY589859:VHY589866 VRU589859:VRU589866 WBQ589859:WBQ589866 WLM589859:WLM589866 WVI589859:WVI589866 B655395:B655402 IW655395:IW655402 SS655395:SS655402 ACO655395:ACO655402 AMK655395:AMK655402 AWG655395:AWG655402 BGC655395:BGC655402 BPY655395:BPY655402 BZU655395:BZU655402 CJQ655395:CJQ655402 CTM655395:CTM655402 DDI655395:DDI655402 DNE655395:DNE655402 DXA655395:DXA655402 EGW655395:EGW655402 EQS655395:EQS655402 FAO655395:FAO655402 FKK655395:FKK655402 FUG655395:FUG655402 GEC655395:GEC655402 GNY655395:GNY655402 GXU655395:GXU655402 HHQ655395:HHQ655402 HRM655395:HRM655402 IBI655395:IBI655402 ILE655395:ILE655402 IVA655395:IVA655402 JEW655395:JEW655402 JOS655395:JOS655402 JYO655395:JYO655402 KIK655395:KIK655402 KSG655395:KSG655402 LCC655395:LCC655402 LLY655395:LLY655402 LVU655395:LVU655402 MFQ655395:MFQ655402 MPM655395:MPM655402 MZI655395:MZI655402 NJE655395:NJE655402 NTA655395:NTA655402 OCW655395:OCW655402 OMS655395:OMS655402 OWO655395:OWO655402 PGK655395:PGK655402 PQG655395:PQG655402 QAC655395:QAC655402 QJY655395:QJY655402 QTU655395:QTU655402 RDQ655395:RDQ655402 RNM655395:RNM655402 RXI655395:RXI655402 SHE655395:SHE655402 SRA655395:SRA655402 TAW655395:TAW655402 TKS655395:TKS655402 TUO655395:TUO655402 UEK655395:UEK655402 UOG655395:UOG655402 UYC655395:UYC655402 VHY655395:VHY655402 VRU655395:VRU655402 WBQ655395:WBQ655402 WLM655395:WLM655402 WVI655395:WVI655402 B720931:B720938 IW720931:IW720938 SS720931:SS720938 ACO720931:ACO720938 AMK720931:AMK720938 AWG720931:AWG720938 BGC720931:BGC720938 BPY720931:BPY720938 BZU720931:BZU720938 CJQ720931:CJQ720938 CTM720931:CTM720938 DDI720931:DDI720938 DNE720931:DNE720938 DXA720931:DXA720938 EGW720931:EGW720938 EQS720931:EQS720938 FAO720931:FAO720938 FKK720931:FKK720938 FUG720931:FUG720938 GEC720931:GEC720938 GNY720931:GNY720938 GXU720931:GXU720938 HHQ720931:HHQ720938 HRM720931:HRM720938 IBI720931:IBI720938 ILE720931:ILE720938 IVA720931:IVA720938 JEW720931:JEW720938 JOS720931:JOS720938 JYO720931:JYO720938 KIK720931:KIK720938 KSG720931:KSG720938 LCC720931:LCC720938 LLY720931:LLY720938 LVU720931:LVU720938 MFQ720931:MFQ720938 MPM720931:MPM720938 MZI720931:MZI720938 NJE720931:NJE720938 NTA720931:NTA720938 OCW720931:OCW720938 OMS720931:OMS720938 OWO720931:OWO720938 PGK720931:PGK720938 PQG720931:PQG720938 QAC720931:QAC720938 QJY720931:QJY720938 QTU720931:QTU720938 RDQ720931:RDQ720938 RNM720931:RNM720938 RXI720931:RXI720938 SHE720931:SHE720938 SRA720931:SRA720938 TAW720931:TAW720938 TKS720931:TKS720938 TUO720931:TUO720938 UEK720931:UEK720938 UOG720931:UOG720938 UYC720931:UYC720938 VHY720931:VHY720938 VRU720931:VRU720938 WBQ720931:WBQ720938 WLM720931:WLM720938 WVI720931:WVI720938 B786467:B786474 IW786467:IW786474 SS786467:SS786474 ACO786467:ACO786474 AMK786467:AMK786474 AWG786467:AWG786474 BGC786467:BGC786474 BPY786467:BPY786474 BZU786467:BZU786474 CJQ786467:CJQ786474 CTM786467:CTM786474 DDI786467:DDI786474 DNE786467:DNE786474 DXA786467:DXA786474 EGW786467:EGW786474 EQS786467:EQS786474 FAO786467:FAO786474 FKK786467:FKK786474 FUG786467:FUG786474 GEC786467:GEC786474 GNY786467:GNY786474 GXU786467:GXU786474 HHQ786467:HHQ786474 HRM786467:HRM786474 IBI786467:IBI786474 ILE786467:ILE786474 IVA786467:IVA786474 JEW786467:JEW786474 JOS786467:JOS786474 JYO786467:JYO786474 KIK786467:KIK786474 KSG786467:KSG786474 LCC786467:LCC786474 LLY786467:LLY786474 LVU786467:LVU786474 MFQ786467:MFQ786474 MPM786467:MPM786474 MZI786467:MZI786474 NJE786467:NJE786474 NTA786467:NTA786474 OCW786467:OCW786474 OMS786467:OMS786474 OWO786467:OWO786474 PGK786467:PGK786474 PQG786467:PQG786474 QAC786467:QAC786474 QJY786467:QJY786474 QTU786467:QTU786474 RDQ786467:RDQ786474 RNM786467:RNM786474 RXI786467:RXI786474 SHE786467:SHE786474 SRA786467:SRA786474 TAW786467:TAW786474 TKS786467:TKS786474 TUO786467:TUO786474 UEK786467:UEK786474 UOG786467:UOG786474 UYC786467:UYC786474 VHY786467:VHY786474 VRU786467:VRU786474 WBQ786467:WBQ786474 WLM786467:WLM786474 WVI786467:WVI786474 B852003:B852010 IW852003:IW852010 SS852003:SS852010 ACO852003:ACO852010 AMK852003:AMK852010 AWG852003:AWG852010 BGC852003:BGC852010 BPY852003:BPY852010 BZU852003:BZU852010 CJQ852003:CJQ852010 CTM852003:CTM852010 DDI852003:DDI852010 DNE852003:DNE852010 DXA852003:DXA852010 EGW852003:EGW852010 EQS852003:EQS852010 FAO852003:FAO852010 FKK852003:FKK852010 FUG852003:FUG852010 GEC852003:GEC852010 GNY852003:GNY852010 GXU852003:GXU852010 HHQ852003:HHQ852010 HRM852003:HRM852010 IBI852003:IBI852010 ILE852003:ILE852010 IVA852003:IVA852010 JEW852003:JEW852010 JOS852003:JOS852010 JYO852003:JYO852010 KIK852003:KIK852010 KSG852003:KSG852010 LCC852003:LCC852010 LLY852003:LLY852010 LVU852003:LVU852010 MFQ852003:MFQ852010 MPM852003:MPM852010 MZI852003:MZI852010 NJE852003:NJE852010 NTA852003:NTA852010 OCW852003:OCW852010 OMS852003:OMS852010 OWO852003:OWO852010 PGK852003:PGK852010 PQG852003:PQG852010 QAC852003:QAC852010 QJY852003:QJY852010 QTU852003:QTU852010 RDQ852003:RDQ852010 RNM852003:RNM852010 RXI852003:RXI852010 SHE852003:SHE852010 SRA852003:SRA852010 TAW852003:TAW852010 TKS852003:TKS852010 TUO852003:TUO852010 UEK852003:UEK852010 UOG852003:UOG852010 UYC852003:UYC852010 VHY852003:VHY852010 VRU852003:VRU852010 WBQ852003:WBQ852010 WLM852003:WLM852010 WVI852003:WVI852010 B917539:B917546 IW917539:IW917546 SS917539:SS917546 ACO917539:ACO917546 AMK917539:AMK917546 AWG917539:AWG917546 BGC917539:BGC917546 BPY917539:BPY917546 BZU917539:BZU917546 CJQ917539:CJQ917546 CTM917539:CTM917546 DDI917539:DDI917546 DNE917539:DNE917546 DXA917539:DXA917546 EGW917539:EGW917546 EQS917539:EQS917546 FAO917539:FAO917546 FKK917539:FKK917546 FUG917539:FUG917546 GEC917539:GEC917546 GNY917539:GNY917546 GXU917539:GXU917546 HHQ917539:HHQ917546 HRM917539:HRM917546 IBI917539:IBI917546 ILE917539:ILE917546 IVA917539:IVA917546 JEW917539:JEW917546 JOS917539:JOS917546 JYO917539:JYO917546 KIK917539:KIK917546 KSG917539:KSG917546 LCC917539:LCC917546 LLY917539:LLY917546 LVU917539:LVU917546 MFQ917539:MFQ917546 MPM917539:MPM917546 MZI917539:MZI917546 NJE917539:NJE917546 NTA917539:NTA917546 OCW917539:OCW917546 OMS917539:OMS917546 OWO917539:OWO917546 PGK917539:PGK917546 PQG917539:PQG917546 QAC917539:QAC917546 QJY917539:QJY917546 QTU917539:QTU917546 RDQ917539:RDQ917546 RNM917539:RNM917546 RXI917539:RXI917546 SHE917539:SHE917546 SRA917539:SRA917546 TAW917539:TAW917546 TKS917539:TKS917546 TUO917539:TUO917546 UEK917539:UEK917546 UOG917539:UOG917546 UYC917539:UYC917546 VHY917539:VHY917546 VRU917539:VRU917546 WBQ917539:WBQ917546 WLM917539:WLM917546 WVI917539:WVI917546 B983075:B983082 IW983075:IW983082 SS983075:SS983082 ACO983075:ACO983082 AMK983075:AMK983082 AWG983075:AWG983082 BGC983075:BGC983082 BPY983075:BPY983082 BZU983075:BZU983082 CJQ983075:CJQ983082 CTM983075:CTM983082 DDI983075:DDI983082 DNE983075:DNE983082 DXA983075:DXA983082 EGW983075:EGW983082 EQS983075:EQS983082 FAO983075:FAO983082 FKK983075:FKK983082 FUG983075:FUG983082 GEC983075:GEC983082 GNY983075:GNY983082 GXU983075:GXU983082 HHQ983075:HHQ983082 HRM983075:HRM983082 IBI983075:IBI983082 ILE983075:ILE983082 IVA983075:IVA983082 JEW983075:JEW983082 JOS983075:JOS983082 JYO983075:JYO983082 KIK983075:KIK983082 KSG983075:KSG983082 LCC983075:LCC983082 LLY983075:LLY983082 LVU983075:LVU983082 MFQ983075:MFQ983082 MPM983075:MPM983082 MZI983075:MZI983082 NJE983075:NJE983082 NTA983075:NTA983082 OCW983075:OCW983082 OMS983075:OMS983082 OWO983075:OWO983082 PGK983075:PGK983082 PQG983075:PQG983082 QAC983075:QAC983082 QJY983075:QJY983082 QTU983075:QTU983082 RDQ983075:RDQ983082 RNM983075:RNM983082 RXI983075:RXI983082 SHE983075:SHE983082 SRA983075:SRA983082 TAW983075:TAW983082 TKS983075:TKS983082 TUO983075:TUO983082 UEK983075:UEK983082 UOG983075:UOG983082 UYC983075:UYC983082 VHY983075:VHY983082 VRU983075:VRU983082 WBQ983075:WBQ983082 WLM983075:WLM983082 WVI983075:WVI983082 WVH8:WVH14 WVI15 WLL8:WLL14 WLM15 WBP8:WBP14 WBQ15 VRT8:VRT14 VRU15 VHX8:VHX14 VHY15 UYB8:UYB14 UYC15 UOF8:UOF14 UOG15 UEJ8:UEJ14 UEK15 TUN8:TUN14 TUO15 TKR8:TKR14 TKS15 TAV8:TAV14 TAW15 SQZ8:SQZ14 SRA15 SHD8:SHD14 SHE15 RXH8:RXH14 RXI15 RNL8:RNL14 RNM15 RDP8:RDP14 RDQ15 QTT8:QTT14 QTU15 QJX8:QJX14 QJY15 QAB8:QAB14 QAC15 PQF8:PQF14 PQG15 PGJ8:PGJ14 PGK15 OWN8:OWN14 OWO15 OMR8:OMR14 OMS15 OCV8:OCV14 OCW15 NSZ8:NSZ14 NTA15 NJD8:NJD14 NJE15 MZH8:MZH14 MZI15 MPL8:MPL14 MPM15 MFP8:MFP14 MFQ15 LVT8:LVT14 LVU15 LLX8:LLX14 LLY15 LCB8:LCB14 LCC15 KSF8:KSF14 KSG15 KIJ8:KIJ14 KIK15 JYN8:JYN14 JYO15 JOR8:JOR14 JOS15 JEV8:JEV14 JEW15 IUZ8:IUZ14 IVA15 ILD8:ILD14 ILE15 IBH8:IBH14 IBI15 HRL8:HRL14 HRM15 HHP8:HHP14 HHQ15 GXT8:GXT14 GXU15 GNX8:GNX14 GNY15 GEB8:GEB14 GEC15 FUF8:FUF14 FUG15 FKJ8:FKJ14 FKK15 FAN8:FAN14 FAO15 EQR8:EQR14 EQS15 EGV8:EGV14 EGW15 DWZ8:DWZ14 DXA15 DND8:DND14 DNE15 DDH8:DDH14 DDI15 CTL8:CTL14 CTM15 CJP8:CJP14 CJQ15 BZT8:BZT14 BZU15 BPX8:BPX14 BPY15 BGB8:BGB14 BGC15 AWF8:AWF14 AWG15 AMJ8:AMJ14 AMK15 ACN8:ACN14 ACO15 SR8:SR14 SS15 IV8:IV14">
      <formula1>"1,2,3,4,5,6"</formula1>
    </dataValidation>
    <dataValidation type="list" allowBlank="1" showInputMessage="1" showErrorMessage="1" sqref="B8:B15">
      <formula1>"1,2,3,4,5,6,Ü1,Ü2,Ü3,Ü4,Ü4a,Ü4b,Ü5,Ü6,4K"</formula1>
    </dataValidation>
    <dataValidation type="list" allowBlank="1" showInputMessage="1" showErrorMessage="1" sqref="A8:A15">
      <formula1>"Ä1,Ä2,Ä3,Ä4,WHO,WMB,WMH,E15,E14,E13,E12,E11,E10,E9,E9a,E9b,E8,E7,E6,E5,E4,E3,E2"</formula1>
    </dataValidation>
    <dataValidation type="list" allowBlank="1" showInputMessage="1" showErrorMessage="1" sqref="P8:P15">
      <formula1>"1,2,3,4,5,6,7"</formula1>
    </dataValidation>
    <dataValidation type="list" allowBlank="1" showInputMessage="1" showErrorMessage="1" sqref="E8:E15">
      <mc:AlternateContent xmlns:x12ac="http://schemas.microsoft.com/office/spreadsheetml/2011/1/ac" xmlns:mc="http://schemas.openxmlformats.org/markup-compatibility/2006">
        <mc:Choice Requires="x12ac">
          <x12ac:list>"23,45","28,0"</x12ac:list>
        </mc:Choice>
        <mc:Fallback>
          <formula1>"23,45,28,0"</formula1>
        </mc:Fallback>
      </mc:AlternateContent>
    </dataValidation>
  </dataValidations>
  <pageMargins left="0.39370078740157483" right="0.39370078740157483" top="0.59055118110236227" bottom="0.98425196850393704" header="0.51181102362204722" footer="0.51181102362204722"/>
  <pageSetup paperSize="9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AL107"/>
  <sheetViews>
    <sheetView zoomScale="90" zoomScaleNormal="90" workbookViewId="0">
      <pane ySplit="1" topLeftCell="A2" activePane="bottomLeft" state="frozen"/>
      <selection pane="bottomLeft" activeCell="R2" sqref="R2"/>
    </sheetView>
  </sheetViews>
  <sheetFormatPr baseColWidth="10" defaultColWidth="11.5546875" defaultRowHeight="15.75" x14ac:dyDescent="0.25"/>
  <cols>
    <col min="1" max="1" width="5.77734375" style="91" customWidth="1"/>
    <col min="2" max="2" width="5.77734375" style="92" customWidth="1"/>
    <col min="3" max="8" width="10.6640625" style="93" customWidth="1"/>
    <col min="9" max="9" width="5.33203125" style="93" customWidth="1"/>
    <col min="10" max="11" width="5.77734375" style="93" customWidth="1"/>
    <col min="12" max="18" width="10.6640625" style="93" customWidth="1"/>
    <col min="19" max="19" width="5.6640625" style="93" customWidth="1"/>
    <col min="20" max="21" width="5.77734375" style="93" customWidth="1"/>
    <col min="22" max="28" width="10.6640625" style="93" customWidth="1"/>
    <col min="29" max="29" width="6" style="93" customWidth="1"/>
    <col min="30" max="31" width="5.77734375" style="93" customWidth="1"/>
    <col min="32" max="38" width="10.6640625" style="93" customWidth="1"/>
    <col min="39" max="16384" width="11.5546875" style="93"/>
  </cols>
  <sheetData>
    <row r="1" spans="1:38" s="95" customFormat="1" ht="18.75" customHeight="1" x14ac:dyDescent="0.2">
      <c r="A1" s="94" t="s">
        <v>4</v>
      </c>
      <c r="B1" s="94" t="s">
        <v>5</v>
      </c>
      <c r="C1" s="94" t="s">
        <v>122</v>
      </c>
      <c r="D1" s="94" t="s">
        <v>123</v>
      </c>
      <c r="E1" s="94" t="s">
        <v>183</v>
      </c>
      <c r="F1" s="94" t="s">
        <v>186</v>
      </c>
      <c r="G1" s="94" t="s">
        <v>206</v>
      </c>
      <c r="H1" s="94" t="s">
        <v>207</v>
      </c>
      <c r="J1" s="94" t="s">
        <v>4</v>
      </c>
      <c r="K1" s="94" t="s">
        <v>5</v>
      </c>
      <c r="L1" s="94" t="s">
        <v>122</v>
      </c>
      <c r="M1" s="94" t="s">
        <v>123</v>
      </c>
      <c r="N1" s="94" t="s">
        <v>183</v>
      </c>
      <c r="O1" s="94" t="s">
        <v>186</v>
      </c>
      <c r="P1" s="94" t="s">
        <v>206</v>
      </c>
      <c r="Q1" s="94" t="s">
        <v>207</v>
      </c>
      <c r="R1" s="94" t="s">
        <v>209</v>
      </c>
      <c r="T1" s="94" t="s">
        <v>4</v>
      </c>
      <c r="U1" s="94" t="s">
        <v>5</v>
      </c>
      <c r="V1" s="94" t="s">
        <v>122</v>
      </c>
      <c r="W1" s="94" t="s">
        <v>123</v>
      </c>
      <c r="X1" s="94" t="s">
        <v>183</v>
      </c>
      <c r="Y1" s="94" t="s">
        <v>186</v>
      </c>
      <c r="Z1" s="94" t="s">
        <v>206</v>
      </c>
      <c r="AA1" s="94" t="s">
        <v>207</v>
      </c>
      <c r="AB1" s="94" t="s">
        <v>209</v>
      </c>
      <c r="AD1" s="94" t="s">
        <v>4</v>
      </c>
      <c r="AE1" s="94" t="s">
        <v>5</v>
      </c>
      <c r="AF1" s="94" t="s">
        <v>122</v>
      </c>
      <c r="AG1" s="94" t="s">
        <v>123</v>
      </c>
      <c r="AH1" s="94" t="s">
        <v>183</v>
      </c>
      <c r="AI1" s="94" t="s">
        <v>186</v>
      </c>
      <c r="AJ1" s="94" t="s">
        <v>206</v>
      </c>
      <c r="AK1" s="94" t="s">
        <v>207</v>
      </c>
      <c r="AL1" s="94" t="s">
        <v>209</v>
      </c>
    </row>
    <row r="2" spans="1:38" s="95" customFormat="1" ht="17.100000000000001" customHeight="1" x14ac:dyDescent="0.2">
      <c r="A2" s="96" t="s">
        <v>124</v>
      </c>
      <c r="B2" s="97">
        <v>1</v>
      </c>
      <c r="C2" s="98">
        <v>4495.47</v>
      </c>
      <c r="D2" s="98">
        <v>4585.38</v>
      </c>
      <c r="E2" s="98">
        <v>4631.2299999999996</v>
      </c>
      <c r="F2" s="98">
        <v>4747.01</v>
      </c>
      <c r="G2" s="98">
        <v>4841.95</v>
      </c>
      <c r="H2" s="98">
        <v>4938.79</v>
      </c>
      <c r="J2" s="99" t="s">
        <v>164</v>
      </c>
      <c r="K2" s="97">
        <v>1</v>
      </c>
      <c r="L2" s="100">
        <v>1953.91</v>
      </c>
      <c r="M2" s="98">
        <v>1999.83</v>
      </c>
      <c r="N2" s="98">
        <v>1999.83</v>
      </c>
      <c r="O2" s="98">
        <v>2099.83</v>
      </c>
      <c r="P2" s="98">
        <v>2190.12</v>
      </c>
      <c r="Q2" s="98">
        <v>2240.12</v>
      </c>
      <c r="R2" s="98">
        <v>2302.84</v>
      </c>
      <c r="T2" s="99" t="s">
        <v>106</v>
      </c>
      <c r="U2" s="97">
        <v>1</v>
      </c>
      <c r="V2" s="98">
        <v>2523.9</v>
      </c>
      <c r="W2" s="98">
        <v>2583.21</v>
      </c>
      <c r="X2" s="98">
        <v>2583.21</v>
      </c>
      <c r="Y2" s="98">
        <v>2699.45</v>
      </c>
      <c r="Z2" s="98">
        <v>2815.53</v>
      </c>
      <c r="AA2" s="98">
        <v>2866.21</v>
      </c>
      <c r="AB2" s="98">
        <v>2946.46</v>
      </c>
      <c r="AD2" s="99" t="s">
        <v>61</v>
      </c>
      <c r="AE2" s="97">
        <v>1</v>
      </c>
      <c r="AF2" s="98">
        <v>3233.48</v>
      </c>
      <c r="AG2" s="98">
        <v>3309.47</v>
      </c>
      <c r="AH2" s="98">
        <v>3309.47</v>
      </c>
      <c r="AI2" s="98">
        <v>3458.4</v>
      </c>
      <c r="AJ2" s="98">
        <v>3607.11</v>
      </c>
      <c r="AK2" s="98">
        <v>3672.04</v>
      </c>
      <c r="AL2" s="98">
        <v>3774.86</v>
      </c>
    </row>
    <row r="3" spans="1:38" s="95" customFormat="1" ht="17.100000000000001" customHeight="1" x14ac:dyDescent="0.2">
      <c r="A3" s="96" t="s">
        <v>124</v>
      </c>
      <c r="B3" s="97">
        <v>2</v>
      </c>
      <c r="C3" s="98">
        <v>4750.28</v>
      </c>
      <c r="D3" s="98">
        <v>4845.29</v>
      </c>
      <c r="E3" s="98">
        <v>4893.74</v>
      </c>
      <c r="F3" s="98">
        <v>5016.08</v>
      </c>
      <c r="G3" s="98">
        <v>5116.3999999999996</v>
      </c>
      <c r="H3" s="98">
        <v>5218.7299999999996</v>
      </c>
      <c r="J3" s="99" t="s">
        <v>164</v>
      </c>
      <c r="K3" s="97">
        <v>2</v>
      </c>
      <c r="L3" s="98">
        <v>2145.84</v>
      </c>
      <c r="M3" s="98">
        <v>2196.27</v>
      </c>
      <c r="N3" s="98">
        <v>2196.27</v>
      </c>
      <c r="O3" s="98">
        <v>2296.27</v>
      </c>
      <c r="P3" s="98">
        <v>2386.27</v>
      </c>
      <c r="Q3" s="98">
        <v>2436.27</v>
      </c>
      <c r="R3" s="98">
        <v>2504.4899999999998</v>
      </c>
      <c r="T3" s="99" t="s">
        <v>106</v>
      </c>
      <c r="U3" s="97">
        <v>2</v>
      </c>
      <c r="V3" s="98">
        <v>2779.82</v>
      </c>
      <c r="W3" s="98">
        <v>2845.15</v>
      </c>
      <c r="X3" s="98">
        <v>2845.15</v>
      </c>
      <c r="Y3" s="98">
        <v>2945.15</v>
      </c>
      <c r="Z3" s="98">
        <v>3037.04</v>
      </c>
      <c r="AA3" s="98">
        <v>3087.04</v>
      </c>
      <c r="AB3" s="98">
        <v>3173.48</v>
      </c>
      <c r="AD3" s="99" t="s">
        <v>61</v>
      </c>
      <c r="AE3" s="97">
        <v>2</v>
      </c>
      <c r="AF3" s="98">
        <v>3569.49</v>
      </c>
      <c r="AG3" s="98">
        <v>3653.37</v>
      </c>
      <c r="AH3" s="98">
        <v>3653.37</v>
      </c>
      <c r="AI3" s="98">
        <v>3763.34</v>
      </c>
      <c r="AJ3" s="98">
        <v>3880.76</v>
      </c>
      <c r="AK3" s="98">
        <v>3930.82</v>
      </c>
      <c r="AL3" s="98">
        <v>4040.88</v>
      </c>
    </row>
    <row r="4" spans="1:38" s="95" customFormat="1" ht="17.100000000000001" customHeight="1" x14ac:dyDescent="0.2">
      <c r="A4" s="96" t="s">
        <v>124</v>
      </c>
      <c r="B4" s="97">
        <v>3</v>
      </c>
      <c r="C4" s="98">
        <v>4932.2700000000004</v>
      </c>
      <c r="D4" s="98">
        <v>5030.92</v>
      </c>
      <c r="E4" s="98">
        <v>5081.2299999999996</v>
      </c>
      <c r="F4" s="98">
        <v>5208.26</v>
      </c>
      <c r="G4" s="98">
        <v>5312.43</v>
      </c>
      <c r="H4" s="98">
        <v>5418.68</v>
      </c>
      <c r="J4" s="99" t="s">
        <v>164</v>
      </c>
      <c r="K4" s="97">
        <v>3</v>
      </c>
      <c r="L4" s="98">
        <v>2204.02</v>
      </c>
      <c r="M4" s="98">
        <v>2255.81</v>
      </c>
      <c r="N4" s="98">
        <v>2255.81</v>
      </c>
      <c r="O4" s="98">
        <v>2355.81</v>
      </c>
      <c r="P4" s="98">
        <v>2445.81</v>
      </c>
      <c r="Q4" s="98">
        <v>2495.81</v>
      </c>
      <c r="R4" s="98">
        <v>2565.69</v>
      </c>
      <c r="T4" s="99" t="s">
        <v>106</v>
      </c>
      <c r="U4" s="97">
        <v>3</v>
      </c>
      <c r="V4" s="98">
        <v>2896.13</v>
      </c>
      <c r="W4" s="98">
        <v>2964.19</v>
      </c>
      <c r="X4" s="98">
        <v>2964.19</v>
      </c>
      <c r="Y4" s="98">
        <v>3064.19</v>
      </c>
      <c r="Z4" s="98">
        <v>3159.79</v>
      </c>
      <c r="AA4" s="98">
        <v>3209.79</v>
      </c>
      <c r="AB4" s="98">
        <v>3299.66</v>
      </c>
      <c r="AD4" s="99" t="s">
        <v>61</v>
      </c>
      <c r="AE4" s="97">
        <v>3</v>
      </c>
      <c r="AF4" s="98">
        <v>4067.14</v>
      </c>
      <c r="AG4" s="98">
        <v>4162.72</v>
      </c>
      <c r="AH4" s="98">
        <v>4162.72</v>
      </c>
      <c r="AI4" s="98">
        <v>4288.0200000000004</v>
      </c>
      <c r="AJ4" s="98">
        <v>4421.8100000000004</v>
      </c>
      <c r="AK4" s="98">
        <v>4478.8500000000004</v>
      </c>
      <c r="AL4" s="98">
        <v>4604.26</v>
      </c>
    </row>
    <row r="5" spans="1:38" s="95" customFormat="1" ht="17.100000000000001" customHeight="1" x14ac:dyDescent="0.2">
      <c r="A5" s="96" t="s">
        <v>124</v>
      </c>
      <c r="B5" s="97">
        <v>4</v>
      </c>
      <c r="C5" s="98">
        <v>5247.76</v>
      </c>
      <c r="D5" s="98">
        <v>5352.72</v>
      </c>
      <c r="E5" s="98">
        <v>5406.25</v>
      </c>
      <c r="F5" s="98">
        <v>5541.41</v>
      </c>
      <c r="G5" s="98">
        <v>5652.24</v>
      </c>
      <c r="H5" s="98">
        <v>5765.28</v>
      </c>
      <c r="J5" s="99" t="s">
        <v>164</v>
      </c>
      <c r="K5" s="97">
        <v>4</v>
      </c>
      <c r="L5" s="98">
        <v>2262.17</v>
      </c>
      <c r="M5" s="98">
        <v>2315.33</v>
      </c>
      <c r="N5" s="98">
        <v>2315.33</v>
      </c>
      <c r="O5" s="98">
        <v>2415.33</v>
      </c>
      <c r="P5" s="98">
        <v>2505.33</v>
      </c>
      <c r="Q5" s="98">
        <v>2555.33</v>
      </c>
      <c r="R5" s="98">
        <v>2626.88</v>
      </c>
      <c r="T5" s="99" t="s">
        <v>106</v>
      </c>
      <c r="U5" s="97">
        <v>4</v>
      </c>
      <c r="V5" s="98">
        <v>3006.65</v>
      </c>
      <c r="W5" s="98">
        <v>3077.31</v>
      </c>
      <c r="X5" s="98">
        <v>3077.31</v>
      </c>
      <c r="Y5" s="98">
        <v>3177.31</v>
      </c>
      <c r="Z5" s="98">
        <v>3276.44</v>
      </c>
      <c r="AA5" s="98">
        <v>3326.44</v>
      </c>
      <c r="AB5" s="98">
        <v>3419.58</v>
      </c>
      <c r="AD5" s="99" t="s">
        <v>61</v>
      </c>
      <c r="AE5" s="97">
        <v>4</v>
      </c>
      <c r="AF5" s="98">
        <v>4504.1099999999997</v>
      </c>
      <c r="AG5" s="98">
        <v>4609.96</v>
      </c>
      <c r="AH5" s="98">
        <v>4609.96</v>
      </c>
      <c r="AI5" s="98">
        <v>4748.72</v>
      </c>
      <c r="AJ5" s="98">
        <v>4896.88</v>
      </c>
      <c r="AK5" s="98">
        <v>4960.05</v>
      </c>
      <c r="AL5" s="98">
        <v>5098.93</v>
      </c>
    </row>
    <row r="6" spans="1:38" s="95" customFormat="1" ht="17.100000000000001" customHeight="1" x14ac:dyDescent="0.2">
      <c r="A6" s="96" t="s">
        <v>124</v>
      </c>
      <c r="B6" s="97">
        <v>5</v>
      </c>
      <c r="C6" s="98">
        <v>5623.89</v>
      </c>
      <c r="D6" s="98">
        <v>5736.37</v>
      </c>
      <c r="E6" s="98">
        <v>5793.73</v>
      </c>
      <c r="F6" s="98">
        <v>5938.57</v>
      </c>
      <c r="G6" s="98">
        <v>6057.34</v>
      </c>
      <c r="H6" s="98">
        <v>6178.49</v>
      </c>
      <c r="J6" s="99" t="s">
        <v>164</v>
      </c>
      <c r="K6" s="97">
        <v>5</v>
      </c>
      <c r="L6" s="98">
        <v>2395.94</v>
      </c>
      <c r="M6" s="98">
        <v>2452.2399999999998</v>
      </c>
      <c r="N6" s="98">
        <v>2452.2399999999998</v>
      </c>
      <c r="O6" s="98">
        <v>2552.2399999999998</v>
      </c>
      <c r="P6" s="98">
        <v>2642.24</v>
      </c>
      <c r="Q6" s="98">
        <v>2692.24</v>
      </c>
      <c r="R6" s="98">
        <v>2767.62</v>
      </c>
      <c r="T6" s="99" t="s">
        <v>106</v>
      </c>
      <c r="U6" s="97">
        <v>5</v>
      </c>
      <c r="V6" s="98">
        <v>3128.79</v>
      </c>
      <c r="W6" s="98">
        <v>3202.32</v>
      </c>
      <c r="X6" s="98">
        <v>3202.32</v>
      </c>
      <c r="Y6" s="98">
        <v>3302.32</v>
      </c>
      <c r="Z6" s="98">
        <v>3405.35</v>
      </c>
      <c r="AA6" s="98">
        <v>3455.35</v>
      </c>
      <c r="AB6" s="98">
        <v>3552.1</v>
      </c>
      <c r="AD6" s="99" t="s">
        <v>61</v>
      </c>
      <c r="AE6" s="97">
        <v>5</v>
      </c>
      <c r="AF6" s="101">
        <v>5068.51</v>
      </c>
      <c r="AG6" s="101">
        <v>5187.62</v>
      </c>
      <c r="AH6" s="101">
        <v>5187.62</v>
      </c>
      <c r="AI6" s="101">
        <v>5343.77</v>
      </c>
      <c r="AJ6" s="101">
        <v>5510.5</v>
      </c>
      <c r="AK6" s="101">
        <v>5581.59</v>
      </c>
      <c r="AL6" s="98">
        <v>5737.87</v>
      </c>
    </row>
    <row r="7" spans="1:38" s="95" customFormat="1" ht="17.100000000000001" customHeight="1" thickBot="1" x14ac:dyDescent="0.25">
      <c r="A7" s="102" t="s">
        <v>124</v>
      </c>
      <c r="B7" s="103">
        <v>6</v>
      </c>
      <c r="C7" s="104">
        <v>5770.59</v>
      </c>
      <c r="D7" s="104">
        <v>5886</v>
      </c>
      <c r="E7" s="104">
        <v>5944.86</v>
      </c>
      <c r="F7" s="104">
        <v>6093.48</v>
      </c>
      <c r="G7" s="104">
        <v>6215.35</v>
      </c>
      <c r="H7" s="104">
        <v>6339.66</v>
      </c>
      <c r="J7" s="105" t="s">
        <v>164</v>
      </c>
      <c r="K7" s="106">
        <v>6</v>
      </c>
      <c r="L7" s="104">
        <v>2535.54</v>
      </c>
      <c r="M7" s="104">
        <v>2595.13</v>
      </c>
      <c r="N7" s="104">
        <v>2595.13</v>
      </c>
      <c r="O7" s="104">
        <v>2695.13</v>
      </c>
      <c r="P7" s="104">
        <v>2785.13</v>
      </c>
      <c r="Q7" s="104">
        <v>2835.13</v>
      </c>
      <c r="R7" s="104">
        <v>2914.51</v>
      </c>
      <c r="T7" s="105" t="s">
        <v>106</v>
      </c>
      <c r="U7" s="106">
        <v>6</v>
      </c>
      <c r="V7" s="104">
        <v>3204.4</v>
      </c>
      <c r="W7" s="104">
        <v>3279.7</v>
      </c>
      <c r="X7" s="104">
        <v>3279.7</v>
      </c>
      <c r="Y7" s="104">
        <v>3379.7</v>
      </c>
      <c r="Z7" s="104">
        <v>3485.15</v>
      </c>
      <c r="AA7" s="104">
        <v>3535.15</v>
      </c>
      <c r="AB7" s="104">
        <v>3634.13</v>
      </c>
      <c r="AD7" s="105" t="s">
        <v>61</v>
      </c>
      <c r="AE7" s="106">
        <v>6</v>
      </c>
      <c r="AF7" s="104"/>
      <c r="AG7" s="104">
        <v>5265.44</v>
      </c>
      <c r="AH7" s="104">
        <v>5343.25</v>
      </c>
      <c r="AI7" s="104">
        <v>5504.08</v>
      </c>
      <c r="AJ7" s="104">
        <v>5675.81</v>
      </c>
      <c r="AK7" s="104">
        <v>5749.03</v>
      </c>
      <c r="AL7" s="104">
        <v>5910</v>
      </c>
    </row>
    <row r="8" spans="1:38" s="95" customFormat="1" ht="17.100000000000001" customHeight="1" x14ac:dyDescent="0.2">
      <c r="A8" s="107" t="s">
        <v>125</v>
      </c>
      <c r="B8" s="108">
        <v>1</v>
      </c>
      <c r="C8" s="100">
        <v>5933.29</v>
      </c>
      <c r="D8" s="100">
        <v>6051.96</v>
      </c>
      <c r="E8" s="100">
        <v>6112.48</v>
      </c>
      <c r="F8" s="100">
        <v>6265.29</v>
      </c>
      <c r="G8" s="100">
        <v>6390.6</v>
      </c>
      <c r="H8" s="100">
        <v>6518.41</v>
      </c>
      <c r="J8" s="99" t="s">
        <v>131</v>
      </c>
      <c r="K8" s="97">
        <v>1</v>
      </c>
      <c r="L8" s="100">
        <v>2105.13</v>
      </c>
      <c r="M8" s="100">
        <v>2154.6</v>
      </c>
      <c r="N8" s="100">
        <v>2154.6</v>
      </c>
      <c r="O8" s="100">
        <v>2254.6</v>
      </c>
      <c r="P8" s="100">
        <v>2351.5500000000002</v>
      </c>
      <c r="Q8" s="100">
        <v>2401.5500000000002</v>
      </c>
      <c r="R8" s="100">
        <v>2468.79</v>
      </c>
      <c r="T8" s="99" t="s">
        <v>113</v>
      </c>
      <c r="U8" s="97">
        <v>1</v>
      </c>
      <c r="V8" s="98">
        <v>2686.75</v>
      </c>
      <c r="W8" s="98">
        <v>2749.89</v>
      </c>
      <c r="X8" s="98">
        <v>2749.89</v>
      </c>
      <c r="Y8" s="98"/>
      <c r="Z8" s="98"/>
      <c r="AA8" s="98"/>
      <c r="AB8" s="100"/>
      <c r="AD8" s="99" t="s">
        <v>67</v>
      </c>
      <c r="AE8" s="97">
        <v>1</v>
      </c>
      <c r="AF8" s="98">
        <v>3587.71</v>
      </c>
      <c r="AG8" s="98">
        <v>3672.02</v>
      </c>
      <c r="AH8" s="98">
        <v>3672.02</v>
      </c>
      <c r="AI8" s="98">
        <v>3837.26</v>
      </c>
      <c r="AJ8" s="98">
        <v>4002.26</v>
      </c>
      <c r="AK8" s="98">
        <v>4074.3</v>
      </c>
      <c r="AL8" s="100">
        <v>4188.38</v>
      </c>
    </row>
    <row r="9" spans="1:38" s="95" customFormat="1" ht="17.100000000000001" customHeight="1" x14ac:dyDescent="0.2">
      <c r="A9" s="96" t="s">
        <v>125</v>
      </c>
      <c r="B9" s="97">
        <v>2</v>
      </c>
      <c r="C9" s="98">
        <v>6430.78</v>
      </c>
      <c r="D9" s="98">
        <v>6559.4</v>
      </c>
      <c r="E9" s="98">
        <v>6624.99</v>
      </c>
      <c r="F9" s="98">
        <v>6790.61</v>
      </c>
      <c r="G9" s="98">
        <v>6926.42</v>
      </c>
      <c r="H9" s="98">
        <v>7064.95</v>
      </c>
      <c r="J9" s="99" t="s">
        <v>131</v>
      </c>
      <c r="K9" s="97">
        <v>2</v>
      </c>
      <c r="L9" s="98">
        <v>2314.52</v>
      </c>
      <c r="M9" s="98">
        <v>2368.91</v>
      </c>
      <c r="N9" s="98">
        <v>2368.91</v>
      </c>
      <c r="O9" s="98">
        <v>2468.91</v>
      </c>
      <c r="P9" s="98">
        <v>2558.91</v>
      </c>
      <c r="Q9" s="98">
        <v>2608.91</v>
      </c>
      <c r="R9" s="98">
        <v>2681.96</v>
      </c>
      <c r="T9" s="99" t="s">
        <v>113</v>
      </c>
      <c r="U9" s="97">
        <v>2</v>
      </c>
      <c r="V9" s="98">
        <v>2960.11</v>
      </c>
      <c r="W9" s="98">
        <v>3029.67</v>
      </c>
      <c r="X9" s="98">
        <v>3029.67</v>
      </c>
      <c r="Y9" s="98"/>
      <c r="Z9" s="98"/>
      <c r="AA9" s="98"/>
      <c r="AB9" s="98"/>
      <c r="AD9" s="99" t="s">
        <v>67</v>
      </c>
      <c r="AE9" s="97">
        <v>2</v>
      </c>
      <c r="AF9" s="98">
        <v>3982.18</v>
      </c>
      <c r="AG9" s="98">
        <v>4075.76</v>
      </c>
      <c r="AH9" s="98">
        <v>4075.76</v>
      </c>
      <c r="AI9" s="98">
        <v>4198.4399999999996</v>
      </c>
      <c r="AJ9" s="98">
        <v>4329.43</v>
      </c>
      <c r="AK9" s="98">
        <v>4385.28</v>
      </c>
      <c r="AL9" s="98">
        <v>4508.07</v>
      </c>
    </row>
    <row r="10" spans="1:38" s="95" customFormat="1" ht="17.100000000000001" customHeight="1" x14ac:dyDescent="0.2">
      <c r="A10" s="96" t="s">
        <v>125</v>
      </c>
      <c r="B10" s="97">
        <v>3</v>
      </c>
      <c r="C10" s="98">
        <v>6867.59</v>
      </c>
      <c r="D10" s="98">
        <v>7004.94</v>
      </c>
      <c r="E10" s="98">
        <v>7074.99</v>
      </c>
      <c r="F10" s="98">
        <v>7251.86</v>
      </c>
      <c r="G10" s="98">
        <v>7396.9</v>
      </c>
      <c r="H10" s="98">
        <v>7544.84</v>
      </c>
      <c r="J10" s="99" t="s">
        <v>131</v>
      </c>
      <c r="K10" s="97">
        <v>3</v>
      </c>
      <c r="L10" s="98">
        <v>2372.6799999999998</v>
      </c>
      <c r="M10" s="98">
        <v>2428.44</v>
      </c>
      <c r="N10" s="98">
        <v>2428.44</v>
      </c>
      <c r="O10" s="98">
        <v>2528.44</v>
      </c>
      <c r="P10" s="98">
        <v>2618.44</v>
      </c>
      <c r="Q10" s="98">
        <v>2668.44</v>
      </c>
      <c r="R10" s="98">
        <v>2743.16</v>
      </c>
      <c r="T10" s="99" t="s">
        <v>113</v>
      </c>
      <c r="U10" s="97">
        <v>3</v>
      </c>
      <c r="V10" s="98">
        <v>3099.71</v>
      </c>
      <c r="W10" s="98">
        <v>3172.55</v>
      </c>
      <c r="X10" s="98">
        <v>3172.55</v>
      </c>
      <c r="Y10" s="98"/>
      <c r="Z10" s="98"/>
      <c r="AA10" s="98"/>
      <c r="AB10" s="98"/>
      <c r="AD10" s="99" t="s">
        <v>67</v>
      </c>
      <c r="AE10" s="97">
        <v>3</v>
      </c>
      <c r="AF10" s="98">
        <v>4194.6000000000004</v>
      </c>
      <c r="AG10" s="98">
        <v>4293.17</v>
      </c>
      <c r="AH10" s="98">
        <v>4293.17</v>
      </c>
      <c r="AI10" s="98">
        <v>4422.3900000000003</v>
      </c>
      <c r="AJ10" s="98">
        <v>4560.37</v>
      </c>
      <c r="AK10" s="98">
        <v>4619.2</v>
      </c>
      <c r="AL10" s="98">
        <v>4748.54</v>
      </c>
    </row>
    <row r="11" spans="1:38" s="95" customFormat="1" ht="17.100000000000001" customHeight="1" x14ac:dyDescent="0.2">
      <c r="A11" s="96" t="s">
        <v>125</v>
      </c>
      <c r="B11" s="97">
        <v>4</v>
      </c>
      <c r="C11" s="98">
        <v>7113.04</v>
      </c>
      <c r="D11" s="98">
        <v>7255.3</v>
      </c>
      <c r="E11" s="98">
        <v>7327.85</v>
      </c>
      <c r="F11" s="98">
        <v>7511.05</v>
      </c>
      <c r="G11" s="98">
        <v>7661.27</v>
      </c>
      <c r="H11" s="98">
        <v>7814.5</v>
      </c>
      <c r="J11" s="99" t="s">
        <v>131</v>
      </c>
      <c r="K11" s="97">
        <v>4</v>
      </c>
      <c r="L11" s="98">
        <v>2465.7399999999998</v>
      </c>
      <c r="M11" s="98">
        <v>2523.6799999999998</v>
      </c>
      <c r="N11" s="98">
        <v>2523.6799999999998</v>
      </c>
      <c r="O11" s="98">
        <v>2623.68</v>
      </c>
      <c r="P11" s="98">
        <v>2713.68</v>
      </c>
      <c r="Q11" s="98">
        <v>2763.68</v>
      </c>
      <c r="R11" s="98">
        <v>2841.06</v>
      </c>
      <c r="T11" s="99" t="s">
        <v>113</v>
      </c>
      <c r="U11" s="97">
        <v>4</v>
      </c>
      <c r="V11" s="98">
        <v>3478.46</v>
      </c>
      <c r="W11" s="98">
        <v>3560.2</v>
      </c>
      <c r="X11" s="98">
        <v>3560.2</v>
      </c>
      <c r="Y11" s="98"/>
      <c r="Z11" s="98"/>
      <c r="AA11" s="98"/>
      <c r="AB11" s="98"/>
      <c r="AD11" s="99" t="s">
        <v>67</v>
      </c>
      <c r="AE11" s="97">
        <v>4</v>
      </c>
      <c r="AF11" s="98">
        <v>4607.28</v>
      </c>
      <c r="AG11" s="98">
        <v>4715.55</v>
      </c>
      <c r="AH11" s="98">
        <v>4715.55</v>
      </c>
      <c r="AI11" s="98">
        <v>4857.49</v>
      </c>
      <c r="AJ11" s="98">
        <v>5009.04</v>
      </c>
      <c r="AK11" s="98">
        <v>5073.66</v>
      </c>
      <c r="AL11" s="98">
        <v>5215.72</v>
      </c>
    </row>
    <row r="12" spans="1:38" s="95" customFormat="1" ht="17.100000000000001" customHeight="1" x14ac:dyDescent="0.2">
      <c r="A12" s="96" t="s">
        <v>125</v>
      </c>
      <c r="B12" s="97">
        <v>5</v>
      </c>
      <c r="C12" s="98">
        <v>7246.85</v>
      </c>
      <c r="D12" s="98">
        <v>7391.79</v>
      </c>
      <c r="E12" s="98">
        <v>7465.71</v>
      </c>
      <c r="F12" s="98">
        <v>7652.35</v>
      </c>
      <c r="G12" s="98">
        <v>7805.4</v>
      </c>
      <c r="H12" s="98">
        <v>7961.51</v>
      </c>
      <c r="J12" s="99" t="s">
        <v>131</v>
      </c>
      <c r="K12" s="97">
        <v>5</v>
      </c>
      <c r="L12" s="98">
        <v>2541.35</v>
      </c>
      <c r="M12" s="98">
        <v>2601.0700000000002</v>
      </c>
      <c r="N12" s="98">
        <v>2601.0700000000002</v>
      </c>
      <c r="O12" s="98">
        <v>2701.07</v>
      </c>
      <c r="P12" s="98">
        <v>2791.07</v>
      </c>
      <c r="Q12" s="98">
        <v>2841.07</v>
      </c>
      <c r="R12" s="98">
        <v>2920.62</v>
      </c>
      <c r="T12" s="99" t="s">
        <v>113</v>
      </c>
      <c r="U12" s="97" t="s">
        <v>185</v>
      </c>
      <c r="V12" s="101"/>
      <c r="W12" s="101">
        <v>3613.61</v>
      </c>
      <c r="X12" s="101">
        <v>3667.01</v>
      </c>
      <c r="Y12" s="101"/>
      <c r="Z12" s="101"/>
      <c r="AA12" s="101"/>
      <c r="AB12" s="98"/>
      <c r="AD12" s="99" t="s">
        <v>67</v>
      </c>
      <c r="AE12" s="97">
        <v>5</v>
      </c>
      <c r="AF12" s="101">
        <v>5177.75</v>
      </c>
      <c r="AG12" s="101">
        <v>5299.43</v>
      </c>
      <c r="AH12" s="101">
        <v>5299.43</v>
      </c>
      <c r="AI12" s="101">
        <v>5458.94</v>
      </c>
      <c r="AJ12" s="101">
        <v>5629.26</v>
      </c>
      <c r="AK12" s="101">
        <v>5701.88</v>
      </c>
      <c r="AL12" s="98">
        <v>5861.53</v>
      </c>
    </row>
    <row r="13" spans="1:38" s="95" customFormat="1" ht="17.100000000000001" customHeight="1" thickBot="1" x14ac:dyDescent="0.25">
      <c r="A13" s="102" t="s">
        <v>125</v>
      </c>
      <c r="B13" s="103">
        <v>6</v>
      </c>
      <c r="C13" s="104">
        <v>7431.79</v>
      </c>
      <c r="D13" s="104">
        <v>7580.43</v>
      </c>
      <c r="E13" s="104">
        <v>7656.23</v>
      </c>
      <c r="F13" s="104">
        <v>7847.64</v>
      </c>
      <c r="G13" s="104">
        <v>8004.59</v>
      </c>
      <c r="H13" s="104">
        <v>8164.68</v>
      </c>
      <c r="J13" s="105" t="s">
        <v>131</v>
      </c>
      <c r="K13" s="106">
        <v>6</v>
      </c>
      <c r="L13" s="104">
        <v>2605.3200000000002</v>
      </c>
      <c r="M13" s="104">
        <v>2666.55</v>
      </c>
      <c r="N13" s="104">
        <v>2666.55</v>
      </c>
      <c r="O13" s="104">
        <v>2766.55</v>
      </c>
      <c r="P13" s="104">
        <v>2856.55</v>
      </c>
      <c r="Q13" s="104">
        <v>2906.55</v>
      </c>
      <c r="R13" s="104">
        <v>2987.93</v>
      </c>
      <c r="T13" s="99" t="s">
        <v>113</v>
      </c>
      <c r="U13" s="97">
        <v>5</v>
      </c>
      <c r="V13" s="101">
        <v>3794.05</v>
      </c>
      <c r="W13" s="101">
        <v>3883.21</v>
      </c>
      <c r="X13" s="101">
        <v>3883.21</v>
      </c>
      <c r="Y13" s="101"/>
      <c r="Z13" s="101"/>
      <c r="AA13" s="101"/>
      <c r="AB13" s="98"/>
      <c r="AD13" s="105" t="s">
        <v>67</v>
      </c>
      <c r="AE13" s="106">
        <v>6</v>
      </c>
      <c r="AF13" s="104"/>
      <c r="AG13" s="104">
        <v>5378.92</v>
      </c>
      <c r="AH13" s="104">
        <v>5458.41</v>
      </c>
      <c r="AI13" s="104">
        <v>5622.71</v>
      </c>
      <c r="AJ13" s="104">
        <v>5798.14</v>
      </c>
      <c r="AK13" s="104">
        <v>5872.94</v>
      </c>
      <c r="AL13" s="104">
        <v>6037.38</v>
      </c>
    </row>
    <row r="14" spans="1:38" s="95" customFormat="1" ht="17.100000000000001" customHeight="1" thickBot="1" x14ac:dyDescent="0.25">
      <c r="A14" s="96" t="s">
        <v>126</v>
      </c>
      <c r="B14" s="97">
        <v>1</v>
      </c>
      <c r="C14" s="98">
        <v>7431.79</v>
      </c>
      <c r="D14" s="98">
        <v>7580.43</v>
      </c>
      <c r="E14" s="98">
        <v>7656.23</v>
      </c>
      <c r="F14" s="98">
        <v>7847.64</v>
      </c>
      <c r="G14" s="98">
        <v>8004.59</v>
      </c>
      <c r="H14" s="98">
        <v>8164.68</v>
      </c>
      <c r="J14" s="109" t="s">
        <v>138</v>
      </c>
      <c r="K14" s="108">
        <v>1</v>
      </c>
      <c r="L14" s="98">
        <v>2134.21</v>
      </c>
      <c r="M14" s="98">
        <v>2184.36</v>
      </c>
      <c r="N14" s="98">
        <v>2184.36</v>
      </c>
      <c r="O14" s="98">
        <v>2284.36</v>
      </c>
      <c r="P14" s="98">
        <v>2382.59</v>
      </c>
      <c r="Q14" s="98">
        <v>2432.59</v>
      </c>
      <c r="R14" s="98">
        <v>2500.6999999999998</v>
      </c>
      <c r="T14" s="105" t="s">
        <v>113</v>
      </c>
      <c r="U14" s="106">
        <v>6</v>
      </c>
      <c r="V14" s="104"/>
      <c r="W14" s="104">
        <v>3941.46</v>
      </c>
      <c r="X14" s="104">
        <v>3999.71</v>
      </c>
      <c r="Y14" s="104"/>
      <c r="Z14" s="104"/>
      <c r="AA14" s="104"/>
      <c r="AB14" s="104"/>
      <c r="AD14" s="99" t="s">
        <v>161</v>
      </c>
      <c r="AE14" s="97">
        <v>2</v>
      </c>
      <c r="AF14" s="98">
        <v>3982.18</v>
      </c>
      <c r="AG14" s="98">
        <v>4075.76</v>
      </c>
      <c r="AH14" s="98">
        <v>4075.76</v>
      </c>
      <c r="AI14" s="98">
        <v>4198.4399999999996</v>
      </c>
      <c r="AJ14" s="98">
        <v>4329.43</v>
      </c>
      <c r="AK14" s="98">
        <v>4385.28</v>
      </c>
      <c r="AL14" s="98">
        <v>4508.07</v>
      </c>
    </row>
    <row r="15" spans="1:38" s="95" customFormat="1" ht="17.100000000000001" customHeight="1" x14ac:dyDescent="0.2">
      <c r="A15" s="96" t="s">
        <v>126</v>
      </c>
      <c r="B15" s="97">
        <v>2</v>
      </c>
      <c r="C15" s="98">
        <v>7868.6</v>
      </c>
      <c r="D15" s="98">
        <v>8025.97</v>
      </c>
      <c r="E15" s="98">
        <v>8106.23</v>
      </c>
      <c r="F15" s="98">
        <v>8308.89</v>
      </c>
      <c r="G15" s="98">
        <v>8475.07</v>
      </c>
      <c r="H15" s="98">
        <v>8644.57</v>
      </c>
      <c r="J15" s="99" t="s">
        <v>138</v>
      </c>
      <c r="K15" s="97">
        <v>2</v>
      </c>
      <c r="L15" s="98">
        <v>2349.4299999999998</v>
      </c>
      <c r="M15" s="98">
        <v>2404.64</v>
      </c>
      <c r="N15" s="98">
        <v>2404.64</v>
      </c>
      <c r="O15" s="98">
        <v>2504.64</v>
      </c>
      <c r="P15" s="98">
        <v>2594.64</v>
      </c>
      <c r="Q15" s="98">
        <v>2644.64</v>
      </c>
      <c r="R15" s="98">
        <v>2718.69</v>
      </c>
      <c r="T15" s="99" t="s">
        <v>187</v>
      </c>
      <c r="U15" s="97">
        <v>1</v>
      </c>
      <c r="V15" s="101"/>
      <c r="W15" s="101"/>
      <c r="X15" s="101">
        <v>2749.89</v>
      </c>
      <c r="Y15" s="101">
        <v>2873.64</v>
      </c>
      <c r="Z15" s="101">
        <v>2997.21</v>
      </c>
      <c r="AA15" s="101">
        <v>3051.16</v>
      </c>
      <c r="AB15" s="98">
        <v>3136.59</v>
      </c>
      <c r="AD15" s="99" t="s">
        <v>161</v>
      </c>
      <c r="AE15" s="97">
        <v>3</v>
      </c>
      <c r="AF15" s="98">
        <v>4194.6000000000004</v>
      </c>
      <c r="AG15" s="98">
        <v>4293.17</v>
      </c>
      <c r="AH15" s="98">
        <v>4293.17</v>
      </c>
      <c r="AI15" s="98">
        <v>4422.3900000000003</v>
      </c>
      <c r="AJ15" s="98">
        <v>4560.37</v>
      </c>
      <c r="AK15" s="98">
        <v>4619.2</v>
      </c>
      <c r="AL15" s="98">
        <v>4748.54</v>
      </c>
    </row>
    <row r="16" spans="1:38" s="95" customFormat="1" ht="17.100000000000001" customHeight="1" thickBot="1" x14ac:dyDescent="0.25">
      <c r="A16" s="102" t="s">
        <v>126</v>
      </c>
      <c r="B16" s="103">
        <v>3</v>
      </c>
      <c r="C16" s="104">
        <v>8493.4699999999993</v>
      </c>
      <c r="D16" s="104">
        <v>8663.34</v>
      </c>
      <c r="E16" s="104">
        <v>8749.9699999999993</v>
      </c>
      <c r="F16" s="104">
        <v>8968.7199999999993</v>
      </c>
      <c r="G16" s="104">
        <v>9148.09</v>
      </c>
      <c r="H16" s="104">
        <v>9331.0499999999993</v>
      </c>
      <c r="J16" s="99" t="s">
        <v>138</v>
      </c>
      <c r="K16" s="97">
        <v>3</v>
      </c>
      <c r="L16" s="98">
        <v>2494.8200000000002</v>
      </c>
      <c r="M16" s="98">
        <v>2553.4499999999998</v>
      </c>
      <c r="N16" s="98">
        <v>2553.4499999999998</v>
      </c>
      <c r="O16" s="98">
        <v>2653.45</v>
      </c>
      <c r="P16" s="98">
        <v>2743.45</v>
      </c>
      <c r="Q16" s="98">
        <v>2793.45</v>
      </c>
      <c r="R16" s="98">
        <v>2871.67</v>
      </c>
      <c r="T16" s="99" t="s">
        <v>187</v>
      </c>
      <c r="U16" s="97">
        <v>2</v>
      </c>
      <c r="V16" s="101"/>
      <c r="W16" s="101"/>
      <c r="X16" s="101">
        <v>3029.67</v>
      </c>
      <c r="Y16" s="101">
        <v>3129.67</v>
      </c>
      <c r="Z16" s="101">
        <v>3227.32</v>
      </c>
      <c r="AA16" s="101">
        <v>3277.32</v>
      </c>
      <c r="AB16" s="98">
        <v>3369.08</v>
      </c>
      <c r="AD16" s="99" t="s">
        <v>161</v>
      </c>
      <c r="AE16" s="97" t="s">
        <v>162</v>
      </c>
      <c r="AF16" s="98">
        <v>4564.8</v>
      </c>
      <c r="AG16" s="98">
        <v>4672.07</v>
      </c>
      <c r="AH16" s="98">
        <v>4672.07</v>
      </c>
      <c r="AI16" s="98">
        <v>4812.7</v>
      </c>
      <c r="AJ16" s="98">
        <v>4962.8599999999997</v>
      </c>
      <c r="AK16" s="98">
        <v>5026.88</v>
      </c>
      <c r="AL16" s="98">
        <v>5167.63</v>
      </c>
    </row>
    <row r="17" spans="1:38" s="95" customFormat="1" ht="17.100000000000001" customHeight="1" x14ac:dyDescent="0.2">
      <c r="A17" s="96" t="s">
        <v>127</v>
      </c>
      <c r="B17" s="97">
        <v>1</v>
      </c>
      <c r="C17" s="98">
        <v>8742.23</v>
      </c>
      <c r="D17" s="98">
        <v>8917.07</v>
      </c>
      <c r="E17" s="98">
        <v>9006.24</v>
      </c>
      <c r="F17" s="98">
        <v>9231.4</v>
      </c>
      <c r="G17" s="98">
        <v>9416.0300000000007</v>
      </c>
      <c r="H17" s="98">
        <v>9604.35</v>
      </c>
      <c r="J17" s="99" t="s">
        <v>138</v>
      </c>
      <c r="K17" s="97">
        <v>4</v>
      </c>
      <c r="L17" s="98">
        <v>2576.25</v>
      </c>
      <c r="M17" s="98">
        <v>2636.79</v>
      </c>
      <c r="N17" s="98">
        <v>2636.79</v>
      </c>
      <c r="O17" s="98">
        <v>2736.79</v>
      </c>
      <c r="P17" s="98">
        <v>2826.79</v>
      </c>
      <c r="Q17" s="98">
        <v>2876.79</v>
      </c>
      <c r="R17" s="98">
        <v>2957.34</v>
      </c>
      <c r="T17" s="99" t="s">
        <v>187</v>
      </c>
      <c r="U17" s="97">
        <v>3</v>
      </c>
      <c r="V17" s="101"/>
      <c r="W17" s="101"/>
      <c r="X17" s="101">
        <v>3077.31</v>
      </c>
      <c r="Y17" s="101">
        <v>3177.31</v>
      </c>
      <c r="Z17" s="101">
        <v>3276.44</v>
      </c>
      <c r="AA17" s="101">
        <v>3326.44</v>
      </c>
      <c r="AB17" s="98">
        <v>3419.58</v>
      </c>
      <c r="AD17" s="99" t="s">
        <v>161</v>
      </c>
      <c r="AE17" s="97" t="s">
        <v>163</v>
      </c>
      <c r="AF17" s="98">
        <v>4941.07</v>
      </c>
      <c r="AG17" s="98">
        <v>5057.1899999999996</v>
      </c>
      <c r="AH17" s="98">
        <v>5057.1899999999996</v>
      </c>
      <c r="AI17" s="98">
        <v>5209.41</v>
      </c>
      <c r="AJ17" s="98">
        <v>5371.94</v>
      </c>
      <c r="AK17" s="98">
        <v>5441.24</v>
      </c>
      <c r="AL17" s="98">
        <v>5593.59</v>
      </c>
    </row>
    <row r="18" spans="1:38" s="95" customFormat="1" ht="17.100000000000001" customHeight="1" x14ac:dyDescent="0.2">
      <c r="A18" s="96" t="s">
        <v>127</v>
      </c>
      <c r="B18" s="97">
        <v>2</v>
      </c>
      <c r="C18" s="98">
        <v>9367.09</v>
      </c>
      <c r="D18" s="98">
        <v>9554.43</v>
      </c>
      <c r="E18" s="98">
        <v>9649.9699999999993</v>
      </c>
      <c r="F18" s="98">
        <v>9891.2199999999993</v>
      </c>
      <c r="G18" s="98">
        <v>10089.040000000001</v>
      </c>
      <c r="H18" s="98">
        <v>10290.82</v>
      </c>
      <c r="J18" s="99" t="s">
        <v>138</v>
      </c>
      <c r="K18" s="97">
        <v>5</v>
      </c>
      <c r="L18" s="98">
        <v>2657.68</v>
      </c>
      <c r="M18" s="98">
        <v>2720.14</v>
      </c>
      <c r="N18" s="98">
        <v>2720.14</v>
      </c>
      <c r="O18" s="98">
        <v>2820.14</v>
      </c>
      <c r="P18" s="98">
        <v>2910.14</v>
      </c>
      <c r="Q18" s="98">
        <v>2960.14</v>
      </c>
      <c r="R18" s="98">
        <v>3043.02</v>
      </c>
      <c r="T18" s="99" t="s">
        <v>187</v>
      </c>
      <c r="U18" s="97">
        <v>4</v>
      </c>
      <c r="V18" s="101"/>
      <c r="W18" s="101"/>
      <c r="X18" s="101">
        <v>3172.55</v>
      </c>
      <c r="Y18" s="101">
        <v>3272.55</v>
      </c>
      <c r="Z18" s="101">
        <v>3374.65</v>
      </c>
      <c r="AA18" s="101">
        <v>3424.65</v>
      </c>
      <c r="AB18" s="98">
        <v>3520.54</v>
      </c>
      <c r="AD18" s="99" t="s">
        <v>161</v>
      </c>
      <c r="AE18" s="97">
        <v>5</v>
      </c>
      <c r="AF18" s="101">
        <v>5517.62</v>
      </c>
      <c r="AG18" s="101">
        <v>5647.28</v>
      </c>
      <c r="AH18" s="101">
        <v>5647.28</v>
      </c>
      <c r="AI18" s="101">
        <v>5817.26</v>
      </c>
      <c r="AJ18" s="101">
        <v>5998.76</v>
      </c>
      <c r="AK18" s="101">
        <v>6076.14</v>
      </c>
      <c r="AL18" s="98">
        <v>6246.27</v>
      </c>
    </row>
    <row r="19" spans="1:38" s="95" customFormat="1" ht="17.100000000000001" customHeight="1" thickBot="1" x14ac:dyDescent="0.25">
      <c r="A19" s="102" t="s">
        <v>127</v>
      </c>
      <c r="B19" s="103">
        <v>3</v>
      </c>
      <c r="C19" s="104">
        <v>9864.5499999999993</v>
      </c>
      <c r="D19" s="104">
        <v>10061.84</v>
      </c>
      <c r="E19" s="104">
        <v>10162.459999999999</v>
      </c>
      <c r="F19" s="104">
        <v>10416.52</v>
      </c>
      <c r="G19" s="104">
        <v>10624.85</v>
      </c>
      <c r="H19" s="104">
        <v>10837.35</v>
      </c>
      <c r="J19" s="105" t="s">
        <v>138</v>
      </c>
      <c r="K19" s="106">
        <v>6</v>
      </c>
      <c r="L19" s="104">
        <v>2710.01</v>
      </c>
      <c r="M19" s="104">
        <v>2773.7</v>
      </c>
      <c r="N19" s="104">
        <v>2773.7</v>
      </c>
      <c r="O19" s="104">
        <v>2873.7</v>
      </c>
      <c r="P19" s="104">
        <v>2963.7</v>
      </c>
      <c r="Q19" s="104">
        <v>3013.7</v>
      </c>
      <c r="R19" s="104">
        <v>3098.08</v>
      </c>
      <c r="T19" s="99" t="s">
        <v>187</v>
      </c>
      <c r="U19" s="97">
        <v>5</v>
      </c>
      <c r="V19" s="101"/>
      <c r="W19" s="101"/>
      <c r="X19" s="101">
        <v>3560.2</v>
      </c>
      <c r="Y19" s="101">
        <v>3667.36</v>
      </c>
      <c r="Z19" s="101">
        <v>3781.78</v>
      </c>
      <c r="AA19" s="101">
        <v>3831.78</v>
      </c>
      <c r="AB19" s="98">
        <v>3939.07</v>
      </c>
      <c r="AD19" s="105" t="s">
        <v>161</v>
      </c>
      <c r="AE19" s="106">
        <v>6</v>
      </c>
      <c r="AF19" s="104"/>
      <c r="AG19" s="104">
        <v>5731.99</v>
      </c>
      <c r="AH19" s="104">
        <v>5816.7</v>
      </c>
      <c r="AI19" s="104">
        <v>5991.78</v>
      </c>
      <c r="AJ19" s="104">
        <v>6178.72</v>
      </c>
      <c r="AK19" s="104">
        <v>6258.43</v>
      </c>
      <c r="AL19" s="104">
        <v>6433.67</v>
      </c>
    </row>
    <row r="20" spans="1:38" s="95" customFormat="1" ht="17.100000000000001" customHeight="1" thickBot="1" x14ac:dyDescent="0.3">
      <c r="A20" s="110"/>
      <c r="B20" s="111"/>
      <c r="C20" s="112"/>
      <c r="D20" s="112"/>
      <c r="E20" s="112"/>
      <c r="F20" s="112"/>
      <c r="G20" s="112"/>
      <c r="H20" s="112"/>
      <c r="J20" s="99" t="s">
        <v>85</v>
      </c>
      <c r="K20" s="97">
        <v>1</v>
      </c>
      <c r="L20" s="98">
        <v>2238.9</v>
      </c>
      <c r="M20" s="98">
        <v>2291.5100000000002</v>
      </c>
      <c r="N20" s="98">
        <v>2291.5100000000002</v>
      </c>
      <c r="O20" s="98">
        <v>2394.63</v>
      </c>
      <c r="P20" s="98">
        <v>2497.6</v>
      </c>
      <c r="Q20" s="98">
        <v>2547.6</v>
      </c>
      <c r="R20" s="98">
        <v>2618.9299999999998</v>
      </c>
      <c r="T20" s="105" t="s">
        <v>187</v>
      </c>
      <c r="U20" s="106">
        <v>6</v>
      </c>
      <c r="V20" s="104"/>
      <c r="W20" s="104"/>
      <c r="X20" s="104">
        <v>3667.01</v>
      </c>
      <c r="Y20" s="104">
        <v>3777.39</v>
      </c>
      <c r="Z20" s="104">
        <v>3895.24</v>
      </c>
      <c r="AA20" s="104">
        <v>3945.49</v>
      </c>
      <c r="AB20" s="104">
        <v>4055.96</v>
      </c>
      <c r="AD20" s="99" t="s">
        <v>73</v>
      </c>
      <c r="AE20" s="97">
        <v>1</v>
      </c>
      <c r="AF20" s="98">
        <v>3891.16</v>
      </c>
      <c r="AG20" s="98">
        <v>3982.6</v>
      </c>
      <c r="AH20" s="98">
        <v>3982.6</v>
      </c>
      <c r="AI20" s="98">
        <v>4161.82</v>
      </c>
      <c r="AJ20" s="98">
        <v>4340.78</v>
      </c>
      <c r="AK20" s="98">
        <v>4418.91</v>
      </c>
      <c r="AL20" s="98">
        <v>4542.6400000000003</v>
      </c>
    </row>
    <row r="21" spans="1:38" s="95" customFormat="1" ht="17.100000000000001" customHeight="1" x14ac:dyDescent="0.2">
      <c r="A21" s="113" t="s">
        <v>119</v>
      </c>
      <c r="B21" s="114"/>
      <c r="C21" s="115">
        <v>9.8699999999999992</v>
      </c>
      <c r="D21" s="115">
        <v>10.17</v>
      </c>
      <c r="E21" s="115">
        <v>10.49</v>
      </c>
      <c r="F21" s="115">
        <v>10.63</v>
      </c>
      <c r="G21" s="115">
        <v>12</v>
      </c>
      <c r="H21" s="115"/>
      <c r="J21" s="99" t="s">
        <v>85</v>
      </c>
      <c r="K21" s="97">
        <v>2</v>
      </c>
      <c r="L21" s="98">
        <v>2459.92</v>
      </c>
      <c r="M21" s="98">
        <v>2517.73</v>
      </c>
      <c r="N21" s="98">
        <v>2517.73</v>
      </c>
      <c r="O21" s="98">
        <v>2617.73</v>
      </c>
      <c r="P21" s="98">
        <v>2707.73</v>
      </c>
      <c r="Q21" s="98">
        <v>2757.73</v>
      </c>
      <c r="R21" s="98">
        <v>2834.95</v>
      </c>
      <c r="T21" s="99" t="s">
        <v>188</v>
      </c>
      <c r="U21" s="97">
        <v>1</v>
      </c>
      <c r="V21" s="101"/>
      <c r="W21" s="101"/>
      <c r="X21" s="98">
        <v>2749.89</v>
      </c>
      <c r="Y21" s="101">
        <v>2873.64</v>
      </c>
      <c r="Z21" s="98">
        <v>2997.21</v>
      </c>
      <c r="AA21" s="101">
        <v>3051.16</v>
      </c>
      <c r="AB21" s="98">
        <v>3136.59</v>
      </c>
      <c r="AD21" s="99" t="s">
        <v>73</v>
      </c>
      <c r="AE21" s="97">
        <v>2</v>
      </c>
      <c r="AF21" s="98">
        <v>4315.96</v>
      </c>
      <c r="AG21" s="98">
        <v>4417.3900000000003</v>
      </c>
      <c r="AH21" s="98">
        <v>4417.3900000000003</v>
      </c>
      <c r="AI21" s="98">
        <v>4550.3500000000004</v>
      </c>
      <c r="AJ21" s="98">
        <v>4692.32</v>
      </c>
      <c r="AK21" s="98">
        <v>4752.8500000000004</v>
      </c>
      <c r="AL21" s="98">
        <v>4885.93</v>
      </c>
    </row>
    <row r="22" spans="1:38" s="95" customFormat="1" ht="17.100000000000001" customHeight="1" x14ac:dyDescent="0.2">
      <c r="A22" s="116" t="s">
        <v>120</v>
      </c>
      <c r="B22" s="97"/>
      <c r="C22" s="98">
        <v>11.49</v>
      </c>
      <c r="D22" s="98">
        <v>11.84</v>
      </c>
      <c r="E22" s="98">
        <v>12.21</v>
      </c>
      <c r="F22" s="98">
        <v>12.37</v>
      </c>
      <c r="G22" s="98">
        <v>13.11</v>
      </c>
      <c r="H22" s="98"/>
      <c r="J22" s="99" t="s">
        <v>85</v>
      </c>
      <c r="K22" s="97">
        <v>3</v>
      </c>
      <c r="L22" s="98">
        <v>2576.25</v>
      </c>
      <c r="M22" s="98">
        <v>2636.79</v>
      </c>
      <c r="N22" s="98">
        <v>2636.79</v>
      </c>
      <c r="O22" s="98">
        <v>2736.79</v>
      </c>
      <c r="P22" s="98">
        <v>2826.79</v>
      </c>
      <c r="Q22" s="98">
        <v>2876.79</v>
      </c>
      <c r="R22" s="98">
        <v>2957.34</v>
      </c>
      <c r="T22" s="99" t="s">
        <v>188</v>
      </c>
      <c r="U22" s="97">
        <v>2</v>
      </c>
      <c r="V22" s="101"/>
      <c r="W22" s="101"/>
      <c r="X22" s="98">
        <v>3029.67</v>
      </c>
      <c r="Y22" s="101">
        <v>3129.67</v>
      </c>
      <c r="Z22" s="98">
        <v>3227.32</v>
      </c>
      <c r="AA22" s="101">
        <v>3277.32</v>
      </c>
      <c r="AB22" s="98">
        <v>3369.08</v>
      </c>
      <c r="AD22" s="99" t="s">
        <v>73</v>
      </c>
      <c r="AE22" s="97">
        <v>3</v>
      </c>
      <c r="AF22" s="98">
        <v>4564.8</v>
      </c>
      <c r="AG22" s="98">
        <v>4672.07</v>
      </c>
      <c r="AH22" s="98">
        <v>4672.07</v>
      </c>
      <c r="AI22" s="98">
        <v>4812.7</v>
      </c>
      <c r="AJ22" s="98">
        <v>4962.8599999999997</v>
      </c>
      <c r="AK22" s="98">
        <v>5026.88</v>
      </c>
      <c r="AL22" s="98">
        <v>5167.63</v>
      </c>
    </row>
    <row r="23" spans="1:38" s="95" customFormat="1" ht="17.100000000000001" customHeight="1" thickBot="1" x14ac:dyDescent="0.25">
      <c r="A23" s="117" t="s">
        <v>121</v>
      </c>
      <c r="B23" s="106"/>
      <c r="C23" s="104">
        <v>15.63</v>
      </c>
      <c r="D23" s="104">
        <v>16.100000000000001</v>
      </c>
      <c r="E23" s="104">
        <v>16.600000000000001</v>
      </c>
      <c r="F23" s="104">
        <v>16.809999999999999</v>
      </c>
      <c r="G23" s="104">
        <v>16.809999999999999</v>
      </c>
      <c r="H23" s="104"/>
      <c r="J23" s="99" t="s">
        <v>85</v>
      </c>
      <c r="K23" s="97">
        <v>4</v>
      </c>
      <c r="L23" s="98">
        <v>2686.75</v>
      </c>
      <c r="M23" s="98">
        <v>2749.89</v>
      </c>
      <c r="N23" s="98">
        <v>2749.89</v>
      </c>
      <c r="O23" s="98">
        <v>2849.89</v>
      </c>
      <c r="P23" s="98">
        <v>2939.89</v>
      </c>
      <c r="Q23" s="98">
        <v>2989.89</v>
      </c>
      <c r="R23" s="98">
        <v>3073.61</v>
      </c>
      <c r="T23" s="99" t="s">
        <v>188</v>
      </c>
      <c r="U23" s="97">
        <v>3</v>
      </c>
      <c r="V23" s="101"/>
      <c r="W23" s="101"/>
      <c r="X23" s="98">
        <v>3172.55</v>
      </c>
      <c r="Y23" s="101">
        <v>3272.55</v>
      </c>
      <c r="Z23" s="98">
        <v>3374.65</v>
      </c>
      <c r="AA23" s="101">
        <v>3424.65</v>
      </c>
      <c r="AB23" s="98">
        <v>3520.54</v>
      </c>
      <c r="AD23" s="99" t="s">
        <v>73</v>
      </c>
      <c r="AE23" s="97">
        <v>4</v>
      </c>
      <c r="AF23" s="98">
        <v>4941.07</v>
      </c>
      <c r="AG23" s="98">
        <v>5057.1899999999996</v>
      </c>
      <c r="AH23" s="98">
        <v>5057.1899999999996</v>
      </c>
      <c r="AI23" s="98">
        <v>5209.41</v>
      </c>
      <c r="AJ23" s="98">
        <v>5371.94</v>
      </c>
      <c r="AK23" s="98">
        <v>5441.24</v>
      </c>
      <c r="AL23" s="98">
        <v>5593.59</v>
      </c>
    </row>
    <row r="24" spans="1:38" s="95" customFormat="1" ht="17.100000000000001" customHeight="1" x14ac:dyDescent="0.25">
      <c r="A24" s="110"/>
      <c r="B24" s="111"/>
      <c r="C24" s="112"/>
      <c r="D24" s="112"/>
      <c r="E24" s="112"/>
      <c r="F24" s="112"/>
      <c r="G24" s="112"/>
      <c r="H24" s="112"/>
      <c r="J24" s="99" t="s">
        <v>85</v>
      </c>
      <c r="K24" s="97">
        <v>5</v>
      </c>
      <c r="L24" s="98">
        <v>2774</v>
      </c>
      <c r="M24" s="98">
        <v>2839.19</v>
      </c>
      <c r="N24" s="98">
        <v>2839.19</v>
      </c>
      <c r="O24" s="98">
        <v>2939.19</v>
      </c>
      <c r="P24" s="98">
        <v>3030.89</v>
      </c>
      <c r="Q24" s="98">
        <v>3080.89</v>
      </c>
      <c r="R24" s="98">
        <v>3167.15</v>
      </c>
      <c r="T24" s="99" t="s">
        <v>188</v>
      </c>
      <c r="U24" s="97">
        <v>4</v>
      </c>
      <c r="V24" s="101"/>
      <c r="W24" s="101"/>
      <c r="X24" s="101">
        <v>3667.01</v>
      </c>
      <c r="Y24" s="101">
        <v>3667.36</v>
      </c>
      <c r="Z24" s="101">
        <v>3781.78</v>
      </c>
      <c r="AA24" s="101">
        <v>3831.78</v>
      </c>
      <c r="AB24" s="98">
        <v>3939.07</v>
      </c>
      <c r="AD24" s="99" t="s">
        <v>73</v>
      </c>
      <c r="AE24" s="97">
        <v>5</v>
      </c>
      <c r="AF24" s="101">
        <v>5517.62</v>
      </c>
      <c r="AG24" s="101">
        <v>5647.28</v>
      </c>
      <c r="AH24" s="101">
        <v>5647.28</v>
      </c>
      <c r="AI24" s="101">
        <v>5817.26</v>
      </c>
      <c r="AJ24" s="101">
        <v>5998.76</v>
      </c>
      <c r="AK24" s="101">
        <v>6076.14</v>
      </c>
      <c r="AL24" s="98">
        <v>6246.27</v>
      </c>
    </row>
    <row r="25" spans="1:38" s="95" customFormat="1" ht="17.100000000000001" customHeight="1" thickBot="1" x14ac:dyDescent="0.3">
      <c r="A25" s="110"/>
      <c r="B25" s="111"/>
      <c r="C25" s="112"/>
      <c r="D25" s="112"/>
      <c r="E25" s="112"/>
      <c r="F25" s="112"/>
      <c r="G25" s="112"/>
      <c r="H25" s="112"/>
      <c r="J25" s="105" t="s">
        <v>85</v>
      </c>
      <c r="K25" s="106">
        <v>6</v>
      </c>
      <c r="L25" s="104">
        <v>2832.16</v>
      </c>
      <c r="M25" s="104">
        <v>2898.72</v>
      </c>
      <c r="N25" s="104">
        <v>2898.72</v>
      </c>
      <c r="O25" s="104">
        <v>2998.72</v>
      </c>
      <c r="P25" s="104">
        <v>3092.28</v>
      </c>
      <c r="Q25" s="104">
        <v>3142.28</v>
      </c>
      <c r="R25" s="104">
        <v>3230.26</v>
      </c>
      <c r="T25" s="99" t="s">
        <v>188</v>
      </c>
      <c r="U25" s="97">
        <v>5</v>
      </c>
      <c r="V25" s="101"/>
      <c r="W25" s="101"/>
      <c r="X25" s="101">
        <v>3883.21</v>
      </c>
      <c r="Y25" s="101">
        <v>4000.09</v>
      </c>
      <c r="Z25" s="101">
        <v>4124.8900000000003</v>
      </c>
      <c r="AA25" s="101">
        <v>4178.1000000000004</v>
      </c>
      <c r="AB25" s="98">
        <v>4295.09</v>
      </c>
      <c r="AD25" s="105" t="s">
        <v>73</v>
      </c>
      <c r="AE25" s="106">
        <v>6</v>
      </c>
      <c r="AF25" s="104"/>
      <c r="AG25" s="104">
        <v>5731.99</v>
      </c>
      <c r="AH25" s="104">
        <v>5816.7</v>
      </c>
      <c r="AI25" s="104">
        <v>5991.78</v>
      </c>
      <c r="AJ25" s="104">
        <v>6178.72</v>
      </c>
      <c r="AK25" s="104">
        <v>6258.43</v>
      </c>
      <c r="AL25" s="104">
        <v>6433.67</v>
      </c>
    </row>
    <row r="26" spans="1:38" s="95" customFormat="1" ht="17.100000000000001" customHeight="1" thickBot="1" x14ac:dyDescent="0.3">
      <c r="A26" s="110"/>
      <c r="B26" s="111"/>
      <c r="C26" s="112"/>
      <c r="D26" s="112"/>
      <c r="E26" s="112"/>
      <c r="F26" s="112"/>
      <c r="G26" s="112"/>
      <c r="H26" s="112"/>
      <c r="J26" s="109" t="s">
        <v>92</v>
      </c>
      <c r="K26" s="108">
        <v>1</v>
      </c>
      <c r="L26" s="100">
        <v>2331.9699999999998</v>
      </c>
      <c r="M26" s="100">
        <v>2386.77</v>
      </c>
      <c r="N26" s="100">
        <v>2386.77</v>
      </c>
      <c r="O26" s="100">
        <v>2494.17</v>
      </c>
      <c r="P26" s="100">
        <v>2601.42</v>
      </c>
      <c r="Q26" s="100">
        <v>2651.42</v>
      </c>
      <c r="R26" s="100">
        <v>2725.66</v>
      </c>
      <c r="T26" s="105" t="s">
        <v>188</v>
      </c>
      <c r="U26" s="106">
        <v>6</v>
      </c>
      <c r="V26" s="104"/>
      <c r="W26" s="104"/>
      <c r="X26" s="104">
        <v>3999.71</v>
      </c>
      <c r="Y26" s="104">
        <v>4120.1000000000004</v>
      </c>
      <c r="Z26" s="104">
        <v>4248.6499999999996</v>
      </c>
      <c r="AA26" s="104">
        <v>4303.46</v>
      </c>
      <c r="AB26" s="104">
        <v>4423.96</v>
      </c>
      <c r="AD26" s="99" t="s">
        <v>79</v>
      </c>
      <c r="AE26" s="97">
        <v>1</v>
      </c>
      <c r="AF26" s="98">
        <v>4297.75</v>
      </c>
      <c r="AG26" s="98">
        <v>4398.75</v>
      </c>
      <c r="AH26" s="98">
        <v>4398.75</v>
      </c>
      <c r="AI26" s="98">
        <v>4596.6899999999996</v>
      </c>
      <c r="AJ26" s="98">
        <v>4794.3500000000004</v>
      </c>
      <c r="AK26" s="98">
        <v>4880.6499999999996</v>
      </c>
      <c r="AL26" s="100">
        <v>5017.3100000000004</v>
      </c>
    </row>
    <row r="27" spans="1:38" s="95" customFormat="1" ht="17.100000000000001" customHeight="1" x14ac:dyDescent="0.25">
      <c r="A27" s="110"/>
      <c r="B27" s="111"/>
      <c r="C27" s="112"/>
      <c r="D27" s="112"/>
      <c r="E27" s="112"/>
      <c r="F27" s="112"/>
      <c r="G27" s="112"/>
      <c r="H27" s="112"/>
      <c r="J27" s="99" t="s">
        <v>92</v>
      </c>
      <c r="K27" s="97">
        <v>2</v>
      </c>
      <c r="L27" s="98">
        <v>2564.61</v>
      </c>
      <c r="M27" s="98">
        <v>2624.88</v>
      </c>
      <c r="N27" s="98">
        <v>2624.88</v>
      </c>
      <c r="O27" s="98">
        <v>2724.88</v>
      </c>
      <c r="P27" s="98">
        <v>2814.88</v>
      </c>
      <c r="Q27" s="98">
        <v>2864.88</v>
      </c>
      <c r="R27" s="98">
        <v>2945.1</v>
      </c>
      <c r="T27" s="99" t="s">
        <v>49</v>
      </c>
      <c r="U27" s="97">
        <v>1</v>
      </c>
      <c r="V27" s="98">
        <v>3018.29</v>
      </c>
      <c r="W27" s="98">
        <v>3089.22</v>
      </c>
      <c r="X27" s="98">
        <v>3089.22</v>
      </c>
      <c r="Y27" s="98">
        <v>3228.23</v>
      </c>
      <c r="Z27" s="98">
        <v>3367.04</v>
      </c>
      <c r="AA27" s="98">
        <v>3427.65</v>
      </c>
      <c r="AB27" s="100">
        <v>3523.62</v>
      </c>
      <c r="AD27" s="99" t="s">
        <v>79</v>
      </c>
      <c r="AE27" s="97">
        <v>2</v>
      </c>
      <c r="AF27" s="98">
        <v>4765.07</v>
      </c>
      <c r="AG27" s="98">
        <v>4877.05</v>
      </c>
      <c r="AH27" s="98">
        <v>4877.05</v>
      </c>
      <c r="AI27" s="98">
        <v>5023.8500000000004</v>
      </c>
      <c r="AJ27" s="98">
        <v>5180.59</v>
      </c>
      <c r="AK27" s="98">
        <v>5247.42</v>
      </c>
      <c r="AL27" s="98">
        <v>5394.35</v>
      </c>
    </row>
    <row r="28" spans="1:38" s="95" customFormat="1" ht="17.100000000000001" customHeight="1" x14ac:dyDescent="0.25">
      <c r="A28" s="110"/>
      <c r="B28" s="111"/>
      <c r="C28" s="112"/>
      <c r="D28" s="112"/>
      <c r="E28" s="112"/>
      <c r="F28" s="112"/>
      <c r="G28" s="112"/>
      <c r="H28" s="112"/>
      <c r="J28" s="99" t="s">
        <v>92</v>
      </c>
      <c r="K28" s="97">
        <v>3</v>
      </c>
      <c r="L28" s="98">
        <v>2680.94</v>
      </c>
      <c r="M28" s="98">
        <v>2743.94</v>
      </c>
      <c r="N28" s="98">
        <v>2743.94</v>
      </c>
      <c r="O28" s="98">
        <v>2843.94</v>
      </c>
      <c r="P28" s="98">
        <v>2933.94</v>
      </c>
      <c r="Q28" s="98">
        <v>2983.94</v>
      </c>
      <c r="R28" s="98">
        <v>3067.49</v>
      </c>
      <c r="T28" s="99" t="s">
        <v>49</v>
      </c>
      <c r="U28" s="97">
        <v>2</v>
      </c>
      <c r="V28" s="98">
        <v>3322.5</v>
      </c>
      <c r="W28" s="98">
        <v>3400.58</v>
      </c>
      <c r="X28" s="98">
        <v>3400.58</v>
      </c>
      <c r="Y28" s="98">
        <v>3502.94</v>
      </c>
      <c r="Z28" s="98">
        <v>3612.23</v>
      </c>
      <c r="AA28" s="98">
        <v>3662.23</v>
      </c>
      <c r="AB28" s="98">
        <v>3764.77</v>
      </c>
      <c r="AD28" s="99" t="s">
        <v>79</v>
      </c>
      <c r="AE28" s="97">
        <v>3</v>
      </c>
      <c r="AF28" s="98">
        <v>4941.07</v>
      </c>
      <c r="AG28" s="98">
        <v>5057.1899999999996</v>
      </c>
      <c r="AH28" s="98">
        <v>5057.1899999999996</v>
      </c>
      <c r="AI28" s="98">
        <v>5209.41</v>
      </c>
      <c r="AJ28" s="98">
        <v>5371.94</v>
      </c>
      <c r="AK28" s="98">
        <v>5441.24</v>
      </c>
      <c r="AL28" s="98">
        <v>5593.59</v>
      </c>
    </row>
    <row r="29" spans="1:38" s="95" customFormat="1" ht="17.100000000000001" customHeight="1" x14ac:dyDescent="0.25">
      <c r="A29" s="110"/>
      <c r="B29" s="111"/>
      <c r="C29" s="112"/>
      <c r="D29" s="112"/>
      <c r="E29" s="112"/>
      <c r="F29" s="112"/>
      <c r="G29" s="112"/>
      <c r="H29" s="112"/>
      <c r="J29" s="99" t="s">
        <v>92</v>
      </c>
      <c r="K29" s="97">
        <v>4</v>
      </c>
      <c r="L29" s="98">
        <v>2797.27</v>
      </c>
      <c r="M29" s="98">
        <v>2863.01</v>
      </c>
      <c r="N29" s="98">
        <v>2863.01</v>
      </c>
      <c r="O29" s="98">
        <v>2963.01</v>
      </c>
      <c r="P29" s="98">
        <v>3055.46</v>
      </c>
      <c r="Q29" s="98">
        <v>3105.46</v>
      </c>
      <c r="R29" s="98">
        <v>3192.41</v>
      </c>
      <c r="T29" s="99" t="s">
        <v>49</v>
      </c>
      <c r="U29" s="97">
        <v>3</v>
      </c>
      <c r="V29" s="98">
        <v>3569.49</v>
      </c>
      <c r="W29" s="98">
        <v>3653.37</v>
      </c>
      <c r="X29" s="98">
        <v>3653.37</v>
      </c>
      <c r="Y29" s="98">
        <v>3763.34</v>
      </c>
      <c r="Z29" s="98">
        <v>3880.76</v>
      </c>
      <c r="AA29" s="98">
        <v>3930.82</v>
      </c>
      <c r="AB29" s="98">
        <v>4040.88</v>
      </c>
      <c r="AD29" s="99" t="s">
        <v>79</v>
      </c>
      <c r="AE29" s="97">
        <v>4</v>
      </c>
      <c r="AF29" s="98">
        <v>5566.18</v>
      </c>
      <c r="AG29" s="98">
        <v>5696.99</v>
      </c>
      <c r="AH29" s="98">
        <v>5696.99</v>
      </c>
      <c r="AI29" s="98">
        <v>5868.47</v>
      </c>
      <c r="AJ29" s="98">
        <v>6051.57</v>
      </c>
      <c r="AK29" s="98">
        <v>6129.64</v>
      </c>
      <c r="AL29" s="98">
        <v>6301.27</v>
      </c>
    </row>
    <row r="30" spans="1:38" s="95" customFormat="1" ht="17.100000000000001" customHeight="1" x14ac:dyDescent="0.25">
      <c r="A30" s="110"/>
      <c r="B30" s="111"/>
      <c r="C30" s="112"/>
      <c r="D30" s="112"/>
      <c r="E30" s="112"/>
      <c r="F30" s="112"/>
      <c r="G30" s="112"/>
      <c r="H30" s="112"/>
      <c r="J30" s="99" t="s">
        <v>92</v>
      </c>
      <c r="K30" s="97">
        <v>5</v>
      </c>
      <c r="L30" s="98">
        <v>2872.87</v>
      </c>
      <c r="M30" s="98">
        <v>2940.38</v>
      </c>
      <c r="N30" s="98">
        <v>2940.38</v>
      </c>
      <c r="O30" s="98">
        <v>3040.38</v>
      </c>
      <c r="P30" s="98">
        <v>3135.24</v>
      </c>
      <c r="Q30" s="98">
        <v>3185.24</v>
      </c>
      <c r="R30" s="98">
        <v>3274.43</v>
      </c>
      <c r="T30" s="99" t="s">
        <v>49</v>
      </c>
      <c r="U30" s="97">
        <v>4</v>
      </c>
      <c r="V30" s="98">
        <v>3818.31</v>
      </c>
      <c r="W30" s="98">
        <v>3908.04</v>
      </c>
      <c r="X30" s="98">
        <v>3908.04</v>
      </c>
      <c r="Y30" s="98">
        <v>4025.67</v>
      </c>
      <c r="Z30" s="98">
        <v>4151.2700000000004</v>
      </c>
      <c r="AA30" s="98">
        <v>4204.82</v>
      </c>
      <c r="AB30" s="98">
        <v>4322.55</v>
      </c>
      <c r="AD30" s="99" t="s">
        <v>79</v>
      </c>
      <c r="AE30" s="97">
        <v>5</v>
      </c>
      <c r="AF30" s="101">
        <v>6039.56</v>
      </c>
      <c r="AG30" s="101">
        <v>6181.49</v>
      </c>
      <c r="AH30" s="101">
        <v>6181.49</v>
      </c>
      <c r="AI30" s="101">
        <v>6367.55</v>
      </c>
      <c r="AJ30" s="101">
        <v>6566.22</v>
      </c>
      <c r="AK30" s="101">
        <v>6650.92</v>
      </c>
      <c r="AL30" s="98">
        <v>6837.15</v>
      </c>
    </row>
    <row r="31" spans="1:38" s="95" customFormat="1" ht="17.100000000000001" customHeight="1" thickBot="1" x14ac:dyDescent="0.3">
      <c r="A31" s="110"/>
      <c r="B31" s="111"/>
      <c r="C31" s="112"/>
      <c r="D31" s="112"/>
      <c r="E31" s="112"/>
      <c r="F31" s="112"/>
      <c r="G31" s="112"/>
      <c r="H31" s="112"/>
      <c r="J31" s="105" t="s">
        <v>92</v>
      </c>
      <c r="K31" s="106">
        <v>6</v>
      </c>
      <c r="L31" s="104">
        <v>2954.29</v>
      </c>
      <c r="M31" s="104">
        <v>3023.72</v>
      </c>
      <c r="N31" s="104">
        <v>3023.72</v>
      </c>
      <c r="O31" s="104">
        <v>3123.72</v>
      </c>
      <c r="P31" s="104">
        <v>3221.18</v>
      </c>
      <c r="Q31" s="104">
        <v>3271.18</v>
      </c>
      <c r="R31" s="104">
        <v>3362.77</v>
      </c>
      <c r="T31" s="99" t="s">
        <v>49</v>
      </c>
      <c r="U31" s="97">
        <v>5</v>
      </c>
      <c r="V31" s="101">
        <v>4291.71</v>
      </c>
      <c r="W31" s="101">
        <v>4392.57</v>
      </c>
      <c r="X31" s="101">
        <v>4392.57</v>
      </c>
      <c r="Y31" s="101">
        <v>4524.79</v>
      </c>
      <c r="Z31" s="101">
        <v>4665.96</v>
      </c>
      <c r="AA31" s="101">
        <v>4726.1499999999996</v>
      </c>
      <c r="AB31" s="98">
        <v>4858.4799999999996</v>
      </c>
      <c r="AD31" s="105" t="s">
        <v>79</v>
      </c>
      <c r="AE31" s="106">
        <v>6</v>
      </c>
      <c r="AF31" s="104"/>
      <c r="AG31" s="104">
        <v>6274.21</v>
      </c>
      <c r="AH31" s="104">
        <v>6366.93</v>
      </c>
      <c r="AI31" s="104">
        <v>6558.57</v>
      </c>
      <c r="AJ31" s="104">
        <v>6763.2</v>
      </c>
      <c r="AK31" s="104">
        <v>6850.45</v>
      </c>
      <c r="AL31" s="104">
        <v>7042.26</v>
      </c>
    </row>
    <row r="32" spans="1:38" s="95" customFormat="1" ht="15" customHeight="1" thickBot="1" x14ac:dyDescent="0.3">
      <c r="A32" s="110"/>
      <c r="B32" s="111"/>
      <c r="C32" s="112"/>
      <c r="D32" s="112"/>
      <c r="E32" s="112"/>
      <c r="F32" s="112"/>
      <c r="G32" s="112"/>
      <c r="H32" s="112"/>
      <c r="J32" s="99" t="s">
        <v>99</v>
      </c>
      <c r="K32" s="97">
        <v>1</v>
      </c>
      <c r="L32" s="98">
        <v>2372.6799999999998</v>
      </c>
      <c r="M32" s="98">
        <v>2428.44</v>
      </c>
      <c r="N32" s="98">
        <v>2428.44</v>
      </c>
      <c r="O32" s="98">
        <v>2537.7199999999998</v>
      </c>
      <c r="P32" s="98">
        <v>2646.84</v>
      </c>
      <c r="Q32" s="98">
        <v>2696.84</v>
      </c>
      <c r="R32" s="98">
        <v>2772.35</v>
      </c>
      <c r="T32" s="105" t="s">
        <v>49</v>
      </c>
      <c r="U32" s="106">
        <v>6</v>
      </c>
      <c r="V32" s="104"/>
      <c r="W32" s="104">
        <v>4458.46</v>
      </c>
      <c r="X32" s="104">
        <v>4524.3500000000004</v>
      </c>
      <c r="Y32" s="104">
        <v>4660.53</v>
      </c>
      <c r="Z32" s="104">
        <v>4805.9399999999996</v>
      </c>
      <c r="AA32" s="104">
        <v>4867.9399999999996</v>
      </c>
      <c r="AB32" s="104">
        <v>5004.24</v>
      </c>
      <c r="AD32" s="99" t="s">
        <v>160</v>
      </c>
      <c r="AE32" s="97">
        <v>1</v>
      </c>
      <c r="AF32" s="98">
        <v>5408.39</v>
      </c>
      <c r="AG32" s="98">
        <v>5535.49</v>
      </c>
      <c r="AH32" s="98">
        <v>5535.49</v>
      </c>
      <c r="AI32" s="98">
        <v>5702.11</v>
      </c>
      <c r="AJ32" s="98">
        <v>5880.02</v>
      </c>
      <c r="AK32" s="98">
        <v>5955.87</v>
      </c>
      <c r="AL32" s="98">
        <v>6122.63</v>
      </c>
    </row>
    <row r="33" spans="1:38" s="95" customFormat="1" ht="15" customHeight="1" x14ac:dyDescent="0.25">
      <c r="A33" s="110"/>
      <c r="B33" s="111"/>
      <c r="C33" s="112"/>
      <c r="D33" s="112"/>
      <c r="E33" s="112"/>
      <c r="F33" s="112"/>
      <c r="G33" s="112"/>
      <c r="H33" s="112"/>
      <c r="J33" s="99" t="s">
        <v>99</v>
      </c>
      <c r="K33" s="97">
        <v>2</v>
      </c>
      <c r="L33" s="98">
        <v>2611.14</v>
      </c>
      <c r="M33" s="98">
        <v>2672.5</v>
      </c>
      <c r="N33" s="98">
        <v>2672.5</v>
      </c>
      <c r="O33" s="98">
        <v>2772.5</v>
      </c>
      <c r="P33" s="98">
        <v>2862.5</v>
      </c>
      <c r="Q33" s="98">
        <v>2912.5</v>
      </c>
      <c r="R33" s="98">
        <v>2994.05</v>
      </c>
      <c r="T33" s="99" t="s">
        <v>55</v>
      </c>
      <c r="U33" s="97">
        <v>1</v>
      </c>
      <c r="V33" s="98">
        <v>3128.79</v>
      </c>
      <c r="W33" s="98">
        <v>3202.32</v>
      </c>
      <c r="X33" s="98">
        <v>3202.32</v>
      </c>
      <c r="Y33" s="98">
        <v>3346.42</v>
      </c>
      <c r="Z33" s="98">
        <v>3490.32</v>
      </c>
      <c r="AA33" s="98">
        <v>3553.15</v>
      </c>
      <c r="AB33" s="98">
        <v>3652.64</v>
      </c>
      <c r="AD33" s="99" t="s">
        <v>160</v>
      </c>
      <c r="AE33" s="97">
        <v>2</v>
      </c>
      <c r="AF33" s="98">
        <v>6003.13</v>
      </c>
      <c r="AG33" s="98">
        <v>6144.2</v>
      </c>
      <c r="AH33" s="98">
        <v>6144.2</v>
      </c>
      <c r="AI33" s="98">
        <v>6329.14</v>
      </c>
      <c r="AJ33" s="98">
        <v>6526.61</v>
      </c>
      <c r="AK33" s="98">
        <v>6610.8</v>
      </c>
      <c r="AL33" s="98">
        <v>6795.9</v>
      </c>
    </row>
    <row r="34" spans="1:38" s="95" customFormat="1" ht="15" customHeight="1" x14ac:dyDescent="0.25">
      <c r="A34" s="110"/>
      <c r="B34" s="111"/>
      <c r="C34" s="112"/>
      <c r="D34" s="112"/>
      <c r="E34" s="112"/>
      <c r="F34" s="112"/>
      <c r="G34" s="112"/>
      <c r="H34" s="112"/>
      <c r="J34" s="99" t="s">
        <v>99</v>
      </c>
      <c r="K34" s="97">
        <v>3</v>
      </c>
      <c r="L34" s="98">
        <v>2768.18</v>
      </c>
      <c r="M34" s="98">
        <v>2833.23</v>
      </c>
      <c r="N34" s="98">
        <v>2833.23</v>
      </c>
      <c r="O34" s="98">
        <v>2933.23</v>
      </c>
      <c r="P34" s="98">
        <v>3024.75</v>
      </c>
      <c r="Q34" s="98">
        <v>3074.75</v>
      </c>
      <c r="R34" s="98">
        <v>3160.84</v>
      </c>
      <c r="T34" s="99" t="s">
        <v>55</v>
      </c>
      <c r="U34" s="97">
        <v>2</v>
      </c>
      <c r="V34" s="98">
        <v>3442.05</v>
      </c>
      <c r="W34" s="98">
        <v>3522.94</v>
      </c>
      <c r="X34" s="98">
        <v>3522.94</v>
      </c>
      <c r="Y34" s="98">
        <v>3628.98</v>
      </c>
      <c r="Z34" s="98">
        <v>3742.2</v>
      </c>
      <c r="AA34" s="98">
        <v>3792.2</v>
      </c>
      <c r="AB34" s="98">
        <v>3898.38</v>
      </c>
      <c r="AD34" s="99" t="s">
        <v>160</v>
      </c>
      <c r="AE34" s="97">
        <v>3</v>
      </c>
      <c r="AF34" s="98">
        <v>6567.55</v>
      </c>
      <c r="AG34" s="98">
        <v>6721.89</v>
      </c>
      <c r="AH34" s="98">
        <v>6721.89</v>
      </c>
      <c r="AI34" s="98">
        <v>6924.22</v>
      </c>
      <c r="AJ34" s="98">
        <v>7140.26</v>
      </c>
      <c r="AK34" s="98">
        <v>7232.37</v>
      </c>
      <c r="AL34" s="98">
        <v>7434.88</v>
      </c>
    </row>
    <row r="35" spans="1:38" s="95" customFormat="1" ht="15" customHeight="1" x14ac:dyDescent="0.25">
      <c r="A35" s="110"/>
      <c r="B35" s="111"/>
      <c r="C35" s="112"/>
      <c r="D35" s="112"/>
      <c r="E35" s="112"/>
      <c r="F35" s="112"/>
      <c r="G35" s="112"/>
      <c r="H35" s="112"/>
      <c r="J35" s="99" t="s">
        <v>99</v>
      </c>
      <c r="K35" s="97">
        <v>4</v>
      </c>
      <c r="L35" s="98">
        <v>2884.5</v>
      </c>
      <c r="M35" s="98">
        <v>2952.29</v>
      </c>
      <c r="N35" s="98">
        <v>2952.29</v>
      </c>
      <c r="O35" s="98">
        <v>3052.29</v>
      </c>
      <c r="P35" s="98">
        <v>3147.52</v>
      </c>
      <c r="Q35" s="98">
        <v>3197.52</v>
      </c>
      <c r="R35" s="98">
        <v>3287.05</v>
      </c>
      <c r="T35" s="99" t="s">
        <v>55</v>
      </c>
      <c r="U35" s="97">
        <v>3</v>
      </c>
      <c r="V35" s="98">
        <v>3690.86</v>
      </c>
      <c r="W35" s="98">
        <v>3777.6</v>
      </c>
      <c r="X35" s="98">
        <v>3777.6</v>
      </c>
      <c r="Y35" s="98">
        <v>3891.31</v>
      </c>
      <c r="Z35" s="98">
        <v>4012.72</v>
      </c>
      <c r="AA35" s="98">
        <v>4064.48</v>
      </c>
      <c r="AB35" s="98">
        <v>4178.29</v>
      </c>
      <c r="AD35" s="99" t="s">
        <v>160</v>
      </c>
      <c r="AE35" s="97">
        <v>4</v>
      </c>
      <c r="AF35" s="98">
        <v>6937.75</v>
      </c>
      <c r="AG35" s="98">
        <v>7100.79</v>
      </c>
      <c r="AH35" s="98">
        <v>7100.79</v>
      </c>
      <c r="AI35" s="98">
        <v>7314.52</v>
      </c>
      <c r="AJ35" s="98">
        <v>7542.73</v>
      </c>
      <c r="AK35" s="98">
        <v>7640.03</v>
      </c>
      <c r="AL35" s="98">
        <v>7853.95</v>
      </c>
    </row>
    <row r="36" spans="1:38" s="95" customFormat="1" ht="15" customHeight="1" thickBot="1" x14ac:dyDescent="0.3">
      <c r="A36" s="110"/>
      <c r="B36" s="111"/>
      <c r="C36" s="112"/>
      <c r="D36" s="112"/>
      <c r="E36" s="112"/>
      <c r="F36" s="112"/>
      <c r="G36" s="112"/>
      <c r="H36" s="112"/>
      <c r="J36" s="99" t="s">
        <v>99</v>
      </c>
      <c r="K36" s="97">
        <v>5</v>
      </c>
      <c r="L36" s="98">
        <v>2977.58</v>
      </c>
      <c r="M36" s="98">
        <v>3047.55</v>
      </c>
      <c r="N36" s="98">
        <v>3047.55</v>
      </c>
      <c r="O36" s="98">
        <v>3147.55</v>
      </c>
      <c r="P36" s="98">
        <v>3245.75</v>
      </c>
      <c r="Q36" s="98">
        <v>3295.75</v>
      </c>
      <c r="R36" s="98">
        <v>3388.03</v>
      </c>
      <c r="T36" s="99" t="s">
        <v>55</v>
      </c>
      <c r="U36" s="97">
        <v>4</v>
      </c>
      <c r="V36" s="98">
        <v>4067.14</v>
      </c>
      <c r="W36" s="98">
        <v>4162.72</v>
      </c>
      <c r="X36" s="98">
        <v>4162.72</v>
      </c>
      <c r="Y36" s="98">
        <v>4288.0200000000004</v>
      </c>
      <c r="Z36" s="98">
        <v>4421.8100000000004</v>
      </c>
      <c r="AA36" s="98">
        <v>4478.8500000000004</v>
      </c>
      <c r="AB36" s="98">
        <v>4604.26</v>
      </c>
      <c r="AD36" s="105" t="s">
        <v>160</v>
      </c>
      <c r="AE36" s="106">
        <v>5</v>
      </c>
      <c r="AF36" s="104">
        <v>7028.8</v>
      </c>
      <c r="AG36" s="104">
        <v>7193.98</v>
      </c>
      <c r="AH36" s="104">
        <v>7193.98</v>
      </c>
      <c r="AI36" s="104">
        <v>7410.52</v>
      </c>
      <c r="AJ36" s="104">
        <v>7641.73</v>
      </c>
      <c r="AK36" s="104">
        <v>7740.31</v>
      </c>
      <c r="AL36" s="104">
        <v>7957.04</v>
      </c>
    </row>
    <row r="37" spans="1:38" s="95" customFormat="1" ht="15" customHeight="1" thickBot="1" x14ac:dyDescent="0.3">
      <c r="A37" s="110"/>
      <c r="B37" s="111"/>
      <c r="C37" s="112"/>
      <c r="D37" s="112"/>
      <c r="E37" s="112"/>
      <c r="F37" s="112"/>
      <c r="G37" s="112"/>
      <c r="H37" s="112"/>
      <c r="J37" s="105" t="s">
        <v>99</v>
      </c>
      <c r="K37" s="106">
        <v>6</v>
      </c>
      <c r="L37" s="104">
        <v>3058.98</v>
      </c>
      <c r="M37" s="104">
        <v>3130.87</v>
      </c>
      <c r="N37" s="104">
        <v>3130.87</v>
      </c>
      <c r="O37" s="104">
        <v>3230.87</v>
      </c>
      <c r="P37" s="104">
        <v>3331.67</v>
      </c>
      <c r="Q37" s="104">
        <v>3381.67</v>
      </c>
      <c r="R37" s="104">
        <v>3476.36</v>
      </c>
      <c r="T37" s="99" t="s">
        <v>55</v>
      </c>
      <c r="U37" s="97">
        <v>5</v>
      </c>
      <c r="V37" s="101">
        <v>4613.3599999999997</v>
      </c>
      <c r="W37" s="101">
        <v>4721.7700000000004</v>
      </c>
      <c r="X37" s="101">
        <v>4721.7700000000004</v>
      </c>
      <c r="Y37" s="101">
        <v>4863.8999999999996</v>
      </c>
      <c r="Z37" s="101">
        <v>5015.6499999999996</v>
      </c>
      <c r="AA37" s="101">
        <v>5080.3500000000004</v>
      </c>
      <c r="AB37" s="98">
        <v>5222.6000000000004</v>
      </c>
    </row>
    <row r="38" spans="1:38" s="95" customFormat="1" ht="20.100000000000001" customHeight="1" thickBot="1" x14ac:dyDescent="0.3">
      <c r="A38" s="110"/>
      <c r="B38" s="111"/>
      <c r="C38" s="112"/>
      <c r="D38" s="112"/>
      <c r="E38" s="112"/>
      <c r="F38" s="112"/>
      <c r="G38" s="112"/>
      <c r="H38" s="112"/>
      <c r="T38" s="105" t="s">
        <v>55</v>
      </c>
      <c r="U38" s="106">
        <v>6</v>
      </c>
      <c r="V38" s="104"/>
      <c r="W38" s="104">
        <v>4792.59</v>
      </c>
      <c r="X38" s="104">
        <v>4863.42</v>
      </c>
      <c r="Y38" s="104">
        <v>5009.8100000000004</v>
      </c>
      <c r="Z38" s="104">
        <v>5166.12</v>
      </c>
      <c r="AA38" s="104">
        <v>5232.76</v>
      </c>
      <c r="AB38" s="104">
        <v>5379.28</v>
      </c>
      <c r="AL38" s="90"/>
    </row>
    <row r="39" spans="1:38" s="90" customFormat="1" ht="20.100000000000001" customHeight="1" x14ac:dyDescent="0.25">
      <c r="A39" s="91"/>
      <c r="B39" s="92"/>
      <c r="C39" s="93"/>
      <c r="D39" s="93"/>
      <c r="E39" s="93"/>
      <c r="F39" s="93"/>
      <c r="G39" s="93"/>
      <c r="H39" s="93"/>
      <c r="AB39" s="95"/>
    </row>
    <row r="40" spans="1:38" s="90" customFormat="1" ht="20.100000000000001" customHeight="1" x14ac:dyDescent="0.25">
      <c r="A40" s="91"/>
      <c r="B40" s="92"/>
      <c r="C40" s="93"/>
      <c r="D40" s="93"/>
      <c r="E40" s="93"/>
      <c r="F40" s="93"/>
      <c r="G40" s="93"/>
      <c r="H40" s="93"/>
    </row>
    <row r="41" spans="1:38" s="90" customFormat="1" ht="20.100000000000001" customHeight="1" x14ac:dyDescent="0.25">
      <c r="A41" s="91"/>
      <c r="B41" s="92"/>
      <c r="C41" s="93"/>
      <c r="D41" s="93"/>
      <c r="E41" s="93"/>
      <c r="F41" s="93"/>
      <c r="G41" s="93"/>
      <c r="H41" s="93"/>
    </row>
    <row r="42" spans="1:38" s="90" customFormat="1" ht="20.100000000000001" customHeight="1" x14ac:dyDescent="0.25">
      <c r="A42" s="91"/>
      <c r="B42" s="92"/>
      <c r="C42" s="93"/>
      <c r="D42" s="93"/>
      <c r="E42" s="93"/>
      <c r="F42" s="93"/>
      <c r="G42" s="93"/>
      <c r="H42" s="93"/>
    </row>
    <row r="43" spans="1:38" s="90" customFormat="1" ht="20.100000000000001" customHeight="1" x14ac:dyDescent="0.25">
      <c r="A43" s="91"/>
      <c r="B43" s="92"/>
      <c r="C43" s="93"/>
      <c r="D43" s="93"/>
      <c r="E43" s="93"/>
      <c r="F43" s="93"/>
      <c r="G43" s="93"/>
      <c r="H43" s="93"/>
    </row>
    <row r="44" spans="1:38" s="90" customFormat="1" ht="20.100000000000001" customHeight="1" x14ac:dyDescent="0.25">
      <c r="A44" s="91"/>
      <c r="B44" s="92"/>
      <c r="C44" s="93"/>
      <c r="D44" s="93"/>
      <c r="E44" s="93"/>
      <c r="F44" s="93"/>
      <c r="G44" s="93"/>
      <c r="H44" s="93"/>
    </row>
    <row r="45" spans="1:38" s="90" customFormat="1" ht="20.100000000000001" customHeight="1" x14ac:dyDescent="0.25">
      <c r="A45" s="91"/>
      <c r="B45" s="92"/>
      <c r="C45" s="93"/>
      <c r="D45" s="93"/>
      <c r="E45" s="93"/>
      <c r="F45" s="93"/>
      <c r="G45" s="93"/>
      <c r="H45" s="93"/>
    </row>
    <row r="46" spans="1:38" s="90" customFormat="1" ht="20.100000000000001" customHeight="1" x14ac:dyDescent="0.25">
      <c r="A46" s="91"/>
      <c r="B46" s="92"/>
      <c r="C46" s="93"/>
      <c r="D46" s="93"/>
      <c r="E46" s="93"/>
      <c r="F46" s="93"/>
      <c r="G46" s="93"/>
      <c r="H46" s="93"/>
    </row>
    <row r="47" spans="1:38" s="90" customFormat="1" ht="20.100000000000001" customHeight="1" x14ac:dyDescent="0.25">
      <c r="A47" s="91"/>
      <c r="B47" s="92"/>
      <c r="C47" s="93"/>
      <c r="D47" s="93"/>
      <c r="E47" s="93"/>
      <c r="F47" s="93"/>
      <c r="G47" s="93"/>
      <c r="H47" s="93"/>
    </row>
    <row r="48" spans="1:38" s="90" customFormat="1" ht="20.100000000000001" customHeight="1" x14ac:dyDescent="0.25">
      <c r="A48" s="91"/>
      <c r="B48" s="92"/>
      <c r="C48" s="93"/>
      <c r="D48" s="93"/>
      <c r="E48" s="93"/>
      <c r="F48" s="93"/>
      <c r="G48" s="93"/>
      <c r="H48" s="93"/>
    </row>
    <row r="49" spans="1:8" s="90" customFormat="1" ht="20.100000000000001" customHeight="1" x14ac:dyDescent="0.25">
      <c r="A49" s="91"/>
      <c r="B49" s="92"/>
      <c r="C49" s="93"/>
      <c r="D49" s="93"/>
      <c r="E49" s="93"/>
      <c r="F49" s="93"/>
      <c r="G49" s="93"/>
      <c r="H49" s="93"/>
    </row>
    <row r="50" spans="1:8" s="90" customFormat="1" ht="20.100000000000001" customHeight="1" x14ac:dyDescent="0.25">
      <c r="A50" s="91"/>
      <c r="B50" s="92"/>
      <c r="C50" s="93"/>
      <c r="D50" s="93"/>
      <c r="E50" s="93"/>
      <c r="F50" s="93"/>
      <c r="G50" s="93"/>
      <c r="H50" s="93"/>
    </row>
    <row r="51" spans="1:8" s="90" customFormat="1" ht="20.100000000000001" customHeight="1" x14ac:dyDescent="0.25">
      <c r="A51" s="91"/>
      <c r="B51" s="92"/>
      <c r="C51" s="93"/>
      <c r="D51" s="93"/>
      <c r="E51" s="93"/>
      <c r="F51" s="93"/>
      <c r="G51" s="93"/>
      <c r="H51" s="93"/>
    </row>
    <row r="52" spans="1:8" s="90" customFormat="1" ht="20.100000000000001" customHeight="1" x14ac:dyDescent="0.25">
      <c r="A52" s="91"/>
      <c r="B52" s="92"/>
      <c r="C52" s="93"/>
      <c r="D52" s="93"/>
      <c r="E52" s="93"/>
      <c r="F52" s="93"/>
      <c r="G52" s="93"/>
      <c r="H52" s="93"/>
    </row>
    <row r="53" spans="1:8" s="90" customFormat="1" ht="20.100000000000001" customHeight="1" x14ac:dyDescent="0.25">
      <c r="A53" s="91"/>
      <c r="B53" s="92"/>
      <c r="C53" s="93"/>
      <c r="D53" s="93"/>
      <c r="E53" s="93"/>
      <c r="F53" s="93"/>
      <c r="G53" s="93"/>
      <c r="H53" s="93"/>
    </row>
    <row r="54" spans="1:8" s="90" customFormat="1" ht="20.100000000000001" customHeight="1" x14ac:dyDescent="0.25">
      <c r="A54" s="91"/>
      <c r="B54" s="92"/>
      <c r="C54" s="93"/>
      <c r="D54" s="93"/>
      <c r="E54" s="93"/>
      <c r="F54" s="93"/>
      <c r="G54" s="93"/>
      <c r="H54" s="93"/>
    </row>
    <row r="55" spans="1:8" s="90" customFormat="1" ht="20.100000000000001" customHeight="1" x14ac:dyDescent="0.25">
      <c r="A55" s="91"/>
      <c r="B55" s="92"/>
      <c r="C55" s="93"/>
      <c r="D55" s="93"/>
      <c r="E55" s="93"/>
      <c r="F55" s="93"/>
      <c r="G55" s="93"/>
      <c r="H55" s="93"/>
    </row>
    <row r="56" spans="1:8" s="90" customFormat="1" ht="20.100000000000001" customHeight="1" x14ac:dyDescent="0.25">
      <c r="A56" s="91"/>
      <c r="B56" s="92"/>
      <c r="C56" s="93"/>
      <c r="D56" s="93"/>
      <c r="E56" s="93"/>
      <c r="F56" s="93"/>
      <c r="G56" s="93"/>
      <c r="H56" s="93"/>
    </row>
    <row r="57" spans="1:8" s="90" customFormat="1" ht="20.100000000000001" customHeight="1" x14ac:dyDescent="0.25">
      <c r="A57" s="91"/>
      <c r="B57" s="92"/>
      <c r="C57" s="93"/>
      <c r="D57" s="93"/>
      <c r="E57" s="93"/>
      <c r="F57" s="93"/>
      <c r="G57" s="93"/>
      <c r="H57" s="93"/>
    </row>
    <row r="58" spans="1:8" s="90" customFormat="1" ht="20.100000000000001" customHeight="1" x14ac:dyDescent="0.25">
      <c r="A58" s="91"/>
      <c r="B58" s="92"/>
      <c r="C58" s="93"/>
      <c r="D58" s="93"/>
      <c r="E58" s="93"/>
      <c r="F58" s="93"/>
      <c r="G58" s="93"/>
      <c r="H58" s="93"/>
    </row>
    <row r="59" spans="1:8" s="90" customFormat="1" ht="20.100000000000001" customHeight="1" x14ac:dyDescent="0.25">
      <c r="A59" s="91"/>
      <c r="B59" s="92"/>
      <c r="C59" s="93"/>
      <c r="D59" s="93"/>
      <c r="E59" s="93"/>
      <c r="F59" s="93"/>
      <c r="G59" s="93"/>
      <c r="H59" s="93"/>
    </row>
    <row r="60" spans="1:8" s="90" customFormat="1" ht="20.100000000000001" customHeight="1" x14ac:dyDescent="0.25">
      <c r="A60" s="91"/>
      <c r="B60" s="92"/>
      <c r="C60" s="93"/>
      <c r="D60" s="93"/>
      <c r="E60" s="93"/>
      <c r="F60" s="93"/>
      <c r="G60" s="93"/>
      <c r="H60" s="93"/>
    </row>
    <row r="61" spans="1:8" s="90" customFormat="1" ht="20.100000000000001" customHeight="1" x14ac:dyDescent="0.25">
      <c r="A61" s="91"/>
      <c r="B61" s="92"/>
      <c r="C61" s="93"/>
      <c r="D61" s="93"/>
      <c r="E61" s="93"/>
      <c r="F61" s="93"/>
      <c r="G61" s="93"/>
      <c r="H61" s="93"/>
    </row>
    <row r="62" spans="1:8" s="90" customFormat="1" ht="20.100000000000001" customHeight="1" x14ac:dyDescent="0.25">
      <c r="A62" s="91"/>
      <c r="B62" s="92"/>
      <c r="C62" s="93"/>
      <c r="D62" s="93"/>
      <c r="E62" s="93"/>
      <c r="F62" s="93"/>
      <c r="G62" s="93"/>
      <c r="H62" s="93"/>
    </row>
    <row r="63" spans="1:8" s="90" customFormat="1" ht="20.100000000000001" customHeight="1" x14ac:dyDescent="0.25">
      <c r="A63" s="91"/>
      <c r="B63" s="92"/>
      <c r="C63" s="93"/>
      <c r="D63" s="93"/>
      <c r="E63" s="93"/>
      <c r="F63" s="93"/>
      <c r="G63" s="93"/>
      <c r="H63" s="93"/>
    </row>
    <row r="64" spans="1:8" s="90" customFormat="1" ht="20.100000000000001" customHeight="1" x14ac:dyDescent="0.25">
      <c r="A64" s="91"/>
      <c r="B64" s="92"/>
      <c r="C64" s="93"/>
      <c r="D64" s="93"/>
      <c r="E64" s="93"/>
      <c r="F64" s="93"/>
      <c r="G64" s="93"/>
      <c r="H64" s="93"/>
    </row>
    <row r="65" spans="1:8" s="90" customFormat="1" ht="20.100000000000001" customHeight="1" x14ac:dyDescent="0.25">
      <c r="A65" s="91"/>
      <c r="B65" s="92"/>
      <c r="C65" s="93"/>
      <c r="D65" s="93"/>
      <c r="E65" s="93"/>
      <c r="F65" s="93"/>
      <c r="G65" s="93"/>
      <c r="H65" s="93"/>
    </row>
    <row r="66" spans="1:8" s="90" customFormat="1" ht="20.100000000000001" customHeight="1" x14ac:dyDescent="0.25">
      <c r="A66" s="91"/>
      <c r="B66" s="92"/>
      <c r="C66" s="93"/>
      <c r="D66" s="93"/>
      <c r="E66" s="93"/>
      <c r="F66" s="93"/>
      <c r="G66" s="93"/>
      <c r="H66" s="93"/>
    </row>
    <row r="67" spans="1:8" s="90" customFormat="1" ht="20.100000000000001" customHeight="1" x14ac:dyDescent="0.25">
      <c r="A67" s="91"/>
      <c r="B67" s="92"/>
      <c r="C67" s="93"/>
      <c r="D67" s="93"/>
      <c r="E67" s="93"/>
      <c r="F67" s="93"/>
      <c r="G67" s="93"/>
      <c r="H67" s="93"/>
    </row>
    <row r="68" spans="1:8" s="90" customFormat="1" ht="20.100000000000001" customHeight="1" x14ac:dyDescent="0.25">
      <c r="A68" s="91"/>
      <c r="B68" s="92"/>
      <c r="C68" s="93"/>
      <c r="D68" s="93"/>
      <c r="E68" s="93"/>
      <c r="F68" s="93"/>
      <c r="G68" s="93"/>
      <c r="H68" s="93"/>
    </row>
    <row r="69" spans="1:8" s="90" customFormat="1" ht="20.100000000000001" customHeight="1" x14ac:dyDescent="0.25">
      <c r="A69" s="91"/>
      <c r="B69" s="92"/>
      <c r="C69" s="93"/>
      <c r="D69" s="93"/>
      <c r="E69" s="93"/>
      <c r="F69" s="93"/>
      <c r="G69" s="93"/>
      <c r="H69" s="93"/>
    </row>
    <row r="70" spans="1:8" s="90" customFormat="1" ht="20.100000000000001" customHeight="1" x14ac:dyDescent="0.25">
      <c r="A70" s="91"/>
      <c r="B70" s="92"/>
      <c r="C70" s="93"/>
      <c r="D70" s="93"/>
      <c r="E70" s="93"/>
      <c r="F70" s="93"/>
      <c r="G70" s="93"/>
      <c r="H70" s="93"/>
    </row>
    <row r="71" spans="1:8" s="90" customFormat="1" ht="20.100000000000001" customHeight="1" x14ac:dyDescent="0.25">
      <c r="A71" s="91"/>
      <c r="B71" s="92"/>
      <c r="C71" s="93"/>
      <c r="D71" s="93"/>
      <c r="E71" s="93"/>
      <c r="F71" s="93"/>
      <c r="G71" s="93"/>
      <c r="H71" s="93"/>
    </row>
    <row r="72" spans="1:8" s="90" customFormat="1" ht="20.100000000000001" customHeight="1" x14ac:dyDescent="0.25">
      <c r="A72" s="91"/>
      <c r="B72" s="92"/>
      <c r="C72" s="93"/>
      <c r="D72" s="93"/>
      <c r="E72" s="93"/>
      <c r="F72" s="93"/>
      <c r="G72" s="93"/>
      <c r="H72" s="93"/>
    </row>
    <row r="73" spans="1:8" s="90" customFormat="1" ht="20.100000000000001" customHeight="1" x14ac:dyDescent="0.25">
      <c r="A73" s="91"/>
      <c r="B73" s="92"/>
      <c r="C73" s="93"/>
      <c r="D73" s="93"/>
      <c r="E73" s="93"/>
      <c r="F73" s="93"/>
      <c r="G73" s="93"/>
      <c r="H73" s="93"/>
    </row>
    <row r="74" spans="1:8" s="90" customFormat="1" ht="20.100000000000001" customHeight="1" x14ac:dyDescent="0.25">
      <c r="A74" s="91"/>
      <c r="B74" s="92"/>
      <c r="C74" s="93"/>
      <c r="D74" s="93"/>
      <c r="E74" s="93"/>
      <c r="F74" s="93"/>
      <c r="G74" s="93"/>
      <c r="H74" s="93"/>
    </row>
    <row r="75" spans="1:8" s="90" customFormat="1" ht="20.100000000000001" customHeight="1" x14ac:dyDescent="0.25">
      <c r="A75" s="91"/>
      <c r="B75" s="92"/>
      <c r="C75" s="93"/>
      <c r="D75" s="93"/>
      <c r="E75" s="93"/>
      <c r="F75" s="93"/>
      <c r="G75" s="93"/>
      <c r="H75" s="93"/>
    </row>
    <row r="76" spans="1:8" s="90" customFormat="1" ht="20.100000000000001" customHeight="1" x14ac:dyDescent="0.25">
      <c r="A76" s="91"/>
      <c r="B76" s="92"/>
      <c r="C76" s="93"/>
      <c r="D76" s="93"/>
      <c r="E76" s="93"/>
      <c r="F76" s="93"/>
      <c r="G76" s="93"/>
      <c r="H76" s="93"/>
    </row>
    <row r="77" spans="1:8" s="90" customFormat="1" ht="20.100000000000001" customHeight="1" x14ac:dyDescent="0.25">
      <c r="A77" s="91"/>
      <c r="B77" s="92"/>
      <c r="C77" s="93"/>
      <c r="D77" s="93"/>
      <c r="E77" s="93"/>
      <c r="F77" s="93"/>
      <c r="G77" s="93"/>
      <c r="H77" s="93"/>
    </row>
    <row r="78" spans="1:8" s="90" customFormat="1" ht="20.100000000000001" customHeight="1" x14ac:dyDescent="0.25">
      <c r="A78" s="91"/>
      <c r="B78" s="92"/>
      <c r="C78" s="93"/>
      <c r="D78" s="93"/>
      <c r="E78" s="93"/>
      <c r="F78" s="93"/>
      <c r="G78" s="93"/>
      <c r="H78" s="93"/>
    </row>
    <row r="79" spans="1:8" s="90" customFormat="1" ht="20.100000000000001" customHeight="1" x14ac:dyDescent="0.25">
      <c r="A79" s="91"/>
      <c r="B79" s="92"/>
      <c r="C79" s="93"/>
      <c r="D79" s="93"/>
      <c r="E79" s="93"/>
      <c r="F79" s="93"/>
      <c r="G79" s="93"/>
      <c r="H79" s="93"/>
    </row>
    <row r="80" spans="1:8" s="90" customFormat="1" ht="20.100000000000001" customHeight="1" x14ac:dyDescent="0.25">
      <c r="A80" s="91"/>
      <c r="B80" s="92"/>
      <c r="C80" s="93"/>
      <c r="D80" s="93"/>
      <c r="E80" s="93"/>
      <c r="F80" s="93"/>
      <c r="G80" s="93"/>
      <c r="H80" s="93"/>
    </row>
    <row r="81" spans="1:38" s="90" customFormat="1" ht="20.100000000000001" customHeight="1" x14ac:dyDescent="0.25">
      <c r="A81" s="91"/>
      <c r="B81" s="92"/>
      <c r="C81" s="93"/>
      <c r="D81" s="93"/>
      <c r="E81" s="93"/>
      <c r="F81" s="93"/>
      <c r="G81" s="93"/>
      <c r="H81" s="93"/>
    </row>
    <row r="82" spans="1:38" s="90" customFormat="1" ht="20.100000000000001" customHeight="1" x14ac:dyDescent="0.25">
      <c r="A82" s="91"/>
      <c r="B82" s="92"/>
      <c r="C82" s="93"/>
      <c r="D82" s="93"/>
      <c r="E82" s="93"/>
      <c r="F82" s="93"/>
      <c r="G82" s="93"/>
      <c r="H82" s="93"/>
    </row>
    <row r="83" spans="1:38" s="90" customFormat="1" ht="20.100000000000001" customHeight="1" x14ac:dyDescent="0.25">
      <c r="A83" s="91"/>
      <c r="B83" s="92"/>
      <c r="C83" s="93"/>
      <c r="D83" s="93"/>
      <c r="E83" s="93"/>
      <c r="F83" s="93"/>
      <c r="G83" s="93"/>
      <c r="H83" s="93"/>
    </row>
    <row r="84" spans="1:38" s="90" customFormat="1" ht="20.100000000000001" customHeight="1" x14ac:dyDescent="0.25">
      <c r="A84" s="91"/>
      <c r="B84" s="92"/>
      <c r="C84" s="93"/>
      <c r="D84" s="93"/>
      <c r="E84" s="93"/>
      <c r="F84" s="93"/>
      <c r="G84" s="93"/>
      <c r="H84" s="93"/>
    </row>
    <row r="85" spans="1:38" s="90" customFormat="1" ht="20.100000000000001" customHeight="1" x14ac:dyDescent="0.25">
      <c r="A85" s="91"/>
      <c r="B85" s="92"/>
      <c r="C85" s="93"/>
      <c r="D85" s="93"/>
      <c r="E85" s="93"/>
      <c r="F85" s="93"/>
      <c r="G85" s="93"/>
      <c r="H85" s="93"/>
    </row>
    <row r="86" spans="1:38" s="90" customFormat="1" ht="20.100000000000001" customHeight="1" x14ac:dyDescent="0.25">
      <c r="A86" s="91"/>
      <c r="B86" s="92"/>
      <c r="C86" s="93"/>
      <c r="D86" s="93"/>
      <c r="E86" s="93"/>
      <c r="F86" s="93"/>
      <c r="G86" s="93"/>
      <c r="H86" s="93"/>
    </row>
    <row r="87" spans="1:38" s="90" customFormat="1" ht="20.100000000000001" customHeight="1" x14ac:dyDescent="0.25">
      <c r="A87" s="91"/>
      <c r="B87" s="92"/>
      <c r="C87" s="93"/>
      <c r="D87" s="93"/>
      <c r="E87" s="93"/>
      <c r="F87" s="93"/>
      <c r="G87" s="93"/>
      <c r="H87" s="93"/>
    </row>
    <row r="88" spans="1:38" s="90" customFormat="1" ht="20.100000000000001" customHeight="1" x14ac:dyDescent="0.25">
      <c r="A88" s="91"/>
      <c r="B88" s="92"/>
      <c r="C88" s="93"/>
      <c r="D88" s="93"/>
      <c r="E88" s="93"/>
      <c r="F88" s="93"/>
      <c r="G88" s="93"/>
      <c r="H88" s="93"/>
    </row>
    <row r="89" spans="1:38" s="90" customFormat="1" ht="20.100000000000001" customHeight="1" x14ac:dyDescent="0.25">
      <c r="A89" s="91"/>
      <c r="B89" s="92"/>
      <c r="C89" s="93"/>
      <c r="D89" s="93"/>
      <c r="E89" s="93"/>
      <c r="F89" s="93"/>
      <c r="G89" s="93"/>
      <c r="H89" s="93"/>
    </row>
    <row r="90" spans="1:38" s="90" customFormat="1" ht="20.100000000000001" customHeight="1" x14ac:dyDescent="0.25">
      <c r="A90" s="91"/>
      <c r="B90" s="92"/>
      <c r="C90" s="93"/>
      <c r="D90" s="93"/>
      <c r="E90" s="93"/>
      <c r="F90" s="93"/>
      <c r="G90" s="93"/>
      <c r="H90" s="93"/>
    </row>
    <row r="91" spans="1:38" s="90" customFormat="1" ht="20.100000000000001" customHeight="1" x14ac:dyDescent="0.25">
      <c r="A91" s="91"/>
      <c r="B91" s="92"/>
      <c r="C91" s="93"/>
      <c r="D91" s="93"/>
      <c r="E91" s="93"/>
      <c r="F91" s="93"/>
      <c r="G91" s="93"/>
      <c r="H91" s="93"/>
    </row>
    <row r="92" spans="1:38" s="90" customFormat="1" ht="20.100000000000001" customHeight="1" x14ac:dyDescent="0.25">
      <c r="A92" s="91"/>
      <c r="B92" s="92"/>
      <c r="C92" s="93"/>
      <c r="D92" s="93"/>
      <c r="E92" s="93"/>
      <c r="F92" s="93"/>
      <c r="G92" s="93"/>
      <c r="H92" s="93"/>
    </row>
    <row r="93" spans="1:38" s="90" customFormat="1" ht="20.100000000000001" customHeight="1" x14ac:dyDescent="0.25">
      <c r="A93" s="91"/>
      <c r="B93" s="92"/>
      <c r="C93" s="93"/>
      <c r="D93" s="93"/>
      <c r="E93" s="93"/>
      <c r="F93" s="93"/>
      <c r="G93" s="93"/>
      <c r="H93" s="93"/>
      <c r="AL93" s="93"/>
    </row>
    <row r="94" spans="1:38" x14ac:dyDescent="0.25">
      <c r="T94" s="90"/>
      <c r="U94" s="90"/>
      <c r="V94" s="90"/>
      <c r="W94" s="90"/>
      <c r="X94" s="90"/>
      <c r="Y94" s="90"/>
      <c r="Z94" s="90"/>
      <c r="AA94" s="90"/>
      <c r="AB94" s="90"/>
      <c r="AD94" s="90"/>
      <c r="AE94" s="90"/>
      <c r="AF94" s="90"/>
      <c r="AG94" s="90"/>
      <c r="AH94" s="90"/>
      <c r="AI94" s="90"/>
    </row>
    <row r="95" spans="1:38" x14ac:dyDescent="0.25">
      <c r="T95" s="90"/>
      <c r="U95" s="90"/>
      <c r="V95" s="90"/>
      <c r="W95" s="90"/>
      <c r="X95" s="90"/>
      <c r="Y95" s="90"/>
      <c r="Z95" s="90"/>
      <c r="AA95" s="90"/>
      <c r="AD95" s="90"/>
      <c r="AE95" s="90"/>
      <c r="AF95" s="90"/>
      <c r="AG95" s="90"/>
      <c r="AH95" s="90"/>
      <c r="AI95" s="90"/>
    </row>
    <row r="96" spans="1:38" x14ac:dyDescent="0.25">
      <c r="T96" s="90"/>
      <c r="U96" s="90"/>
      <c r="V96" s="90"/>
      <c r="W96" s="90"/>
      <c r="X96" s="90"/>
      <c r="Y96" s="90"/>
      <c r="Z96" s="90"/>
      <c r="AA96" s="90"/>
      <c r="AD96" s="90"/>
      <c r="AE96" s="90"/>
      <c r="AF96" s="90"/>
      <c r="AG96" s="90"/>
      <c r="AH96" s="90"/>
      <c r="AI96" s="90"/>
    </row>
    <row r="97" spans="20:35" x14ac:dyDescent="0.25">
      <c r="T97" s="90"/>
      <c r="U97" s="90"/>
      <c r="V97" s="90"/>
      <c r="W97" s="90"/>
      <c r="X97" s="90"/>
      <c r="Y97" s="90"/>
      <c r="Z97" s="90"/>
      <c r="AA97" s="90"/>
      <c r="AD97" s="90"/>
      <c r="AE97" s="90"/>
      <c r="AF97" s="90"/>
      <c r="AG97" s="90"/>
      <c r="AH97" s="90"/>
      <c r="AI97" s="90"/>
    </row>
    <row r="98" spans="20:35" x14ac:dyDescent="0.25">
      <c r="T98" s="90"/>
      <c r="U98" s="90"/>
      <c r="V98" s="90"/>
      <c r="W98" s="90"/>
      <c r="X98" s="90"/>
      <c r="Y98" s="90"/>
      <c r="Z98" s="90"/>
      <c r="AA98" s="90"/>
      <c r="AD98" s="90"/>
      <c r="AE98" s="90"/>
      <c r="AF98" s="90"/>
      <c r="AG98" s="90"/>
      <c r="AH98" s="90"/>
      <c r="AI98" s="90"/>
    </row>
    <row r="99" spans="20:35" x14ac:dyDescent="0.25">
      <c r="T99" s="90"/>
      <c r="U99" s="90"/>
      <c r="V99" s="90"/>
      <c r="W99" s="90"/>
      <c r="X99" s="90"/>
      <c r="Y99" s="90"/>
      <c r="Z99" s="90"/>
      <c r="AA99" s="90"/>
      <c r="AD99" s="90"/>
      <c r="AE99" s="90"/>
      <c r="AF99" s="90"/>
      <c r="AG99" s="90"/>
      <c r="AH99" s="90"/>
      <c r="AI99" s="90"/>
    </row>
    <row r="100" spans="20:35" x14ac:dyDescent="0.25">
      <c r="T100" s="90"/>
      <c r="U100" s="90"/>
      <c r="V100" s="90"/>
      <c r="W100" s="90"/>
      <c r="X100" s="90"/>
      <c r="Y100" s="90"/>
      <c r="Z100" s="90"/>
      <c r="AA100" s="90"/>
      <c r="AD100" s="90"/>
      <c r="AE100" s="90"/>
      <c r="AF100" s="90"/>
      <c r="AG100" s="90"/>
      <c r="AH100" s="90"/>
      <c r="AI100" s="90"/>
    </row>
    <row r="101" spans="20:35" x14ac:dyDescent="0.25">
      <c r="T101" s="90"/>
      <c r="U101" s="90"/>
      <c r="V101" s="90"/>
      <c r="W101" s="90"/>
      <c r="X101" s="90"/>
      <c r="Y101" s="90"/>
      <c r="Z101" s="90"/>
      <c r="AA101" s="90"/>
      <c r="AD101" s="90"/>
      <c r="AE101" s="90"/>
      <c r="AF101" s="90"/>
      <c r="AG101" s="90"/>
      <c r="AH101" s="90"/>
      <c r="AI101" s="90"/>
    </row>
    <row r="102" spans="20:35" x14ac:dyDescent="0.25">
      <c r="T102" s="90"/>
      <c r="U102" s="90"/>
      <c r="V102" s="90"/>
      <c r="W102" s="90"/>
      <c r="X102" s="90"/>
      <c r="Y102" s="90"/>
      <c r="Z102" s="90"/>
      <c r="AA102" s="90"/>
      <c r="AD102" s="90"/>
      <c r="AE102" s="90"/>
      <c r="AF102" s="90"/>
      <c r="AG102" s="90"/>
    </row>
    <row r="103" spans="20:35" x14ac:dyDescent="0.25">
      <c r="T103" s="90"/>
      <c r="U103" s="90"/>
      <c r="V103" s="90"/>
      <c r="W103" s="90"/>
      <c r="X103" s="90"/>
      <c r="Y103" s="90"/>
      <c r="Z103" s="90"/>
      <c r="AA103" s="90"/>
      <c r="AD103" s="90"/>
      <c r="AE103" s="90"/>
      <c r="AF103" s="90"/>
      <c r="AG103" s="90"/>
    </row>
    <row r="104" spans="20:35" x14ac:dyDescent="0.25">
      <c r="T104" s="90"/>
      <c r="U104" s="90"/>
      <c r="V104" s="90"/>
      <c r="W104" s="90"/>
      <c r="AD104" s="90"/>
      <c r="AE104" s="90"/>
      <c r="AF104" s="90"/>
      <c r="AG104" s="90"/>
    </row>
    <row r="105" spans="20:35" x14ac:dyDescent="0.25">
      <c r="T105" s="90"/>
      <c r="U105" s="90"/>
      <c r="V105" s="90"/>
      <c r="W105" s="90"/>
      <c r="AD105" s="90"/>
      <c r="AE105" s="90"/>
      <c r="AF105" s="90"/>
      <c r="AG105" s="90"/>
    </row>
    <row r="106" spans="20:35" x14ac:dyDescent="0.25">
      <c r="T106" s="90"/>
      <c r="U106" s="90"/>
      <c r="V106" s="90"/>
      <c r="W106" s="90"/>
    </row>
    <row r="107" spans="20:35" x14ac:dyDescent="0.25">
      <c r="T107" s="90"/>
      <c r="U107" s="90"/>
      <c r="V107" s="90"/>
      <c r="W107" s="90"/>
    </row>
  </sheetData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BPK</vt:lpstr>
      <vt:lpstr>EG Tabelle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CKöhler</dc:creator>
  <cp:lastModifiedBy>Herberg, Stephanie</cp:lastModifiedBy>
  <cp:lastPrinted>2024-01-26T14:11:11Z</cp:lastPrinted>
  <dcterms:created xsi:type="dcterms:W3CDTF">2015-09-14T10:41:46Z</dcterms:created>
  <dcterms:modified xsi:type="dcterms:W3CDTF">2024-02-23T06:31:32Z</dcterms:modified>
</cp:coreProperties>
</file>